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I:\My Documents\temp docs for review\"/>
    </mc:Choice>
  </mc:AlternateContent>
  <xr:revisionPtr revIDLastSave="0" documentId="8_{5ECF09BE-0F37-4F7F-B5AE-06F9F91F7106}" xr6:coauthVersionLast="46" xr6:coauthVersionMax="46" xr10:uidLastSave="{00000000-0000-0000-0000-000000000000}"/>
  <bookViews>
    <workbookView xWindow="-28920" yWindow="-120" windowWidth="29040" windowHeight="15840" xr2:uid="{00000000-000D-0000-FFFF-FFFF00000000}"/>
  </bookViews>
  <sheets>
    <sheet name="Instructions" sheetId="1" r:id="rId1"/>
    <sheet name="Float" sheetId="2" r:id="rId2"/>
    <sheet name="Daily Data" sheetId="3" r:id="rId3"/>
    <sheet name="Monday" sheetId="4" r:id="rId4"/>
    <sheet name="Tuesday" sheetId="5" r:id="rId5"/>
    <sheet name="Wednesday" sheetId="6" r:id="rId6"/>
    <sheet name="Thursday" sheetId="7" r:id="rId7"/>
    <sheet name="Friday" sheetId="8" r:id="rId8"/>
    <sheet name="Saturday" sheetId="9" r:id="rId9"/>
    <sheet name="Sunday" sheetId="10" r:id="rId10"/>
    <sheet name="Weekly Summary" sheetId="11" r:id="rId11"/>
  </sheets>
  <definedNames>
    <definedName name="date">'Daily Data'!$C$4</definedName>
    <definedName name="_xlnm.Print_Area" localSheetId="7">Friday!$A$2:$N$48</definedName>
    <definedName name="_xlnm.Print_Area" localSheetId="3">Monday!$A$2:$N$48</definedName>
    <definedName name="_xlnm.Print_Area" localSheetId="8">Saturday!$A$2:$N$48</definedName>
    <definedName name="_xlnm.Print_Area" localSheetId="9">Sunday!$A$2:$N$48</definedName>
    <definedName name="_xlnm.Print_Area" localSheetId="6">Thursday!$A$2:$N$48</definedName>
    <definedName name="_xlnm.Print_Area" localSheetId="4">Tuesday!$A$2:$N$48</definedName>
    <definedName name="_xlnm.Print_Area" localSheetId="5">Wednesday!$A$2:$N$48</definedName>
    <definedName name="_xlnm.Print_Area" localSheetId="10">'Weekly Summary'!$A$1:$J$45</definedName>
    <definedName name="Z_53395258_DBAA_429A_AE83_555B9B9DE7B8_.wvu.PrintArea" localSheetId="7" hidden="1">Friday!$A$2:$N$48</definedName>
    <definedName name="Z_53395258_DBAA_429A_AE83_555B9B9DE7B8_.wvu.PrintArea" localSheetId="3" hidden="1">Monday!$A$2:$N$48</definedName>
    <definedName name="Z_53395258_DBAA_429A_AE83_555B9B9DE7B8_.wvu.PrintArea" localSheetId="8" hidden="1">Saturday!$A$2:$N$48</definedName>
    <definedName name="Z_53395258_DBAA_429A_AE83_555B9B9DE7B8_.wvu.PrintArea" localSheetId="9" hidden="1">Sunday!$A$2:$N$48</definedName>
    <definedName name="Z_53395258_DBAA_429A_AE83_555B9B9DE7B8_.wvu.PrintArea" localSheetId="6" hidden="1">Thursday!$A$2:$N$48</definedName>
    <definedName name="Z_53395258_DBAA_429A_AE83_555B9B9DE7B8_.wvu.PrintArea" localSheetId="4" hidden="1">Tuesday!$A$2:$N$48</definedName>
    <definedName name="Z_53395258_DBAA_429A_AE83_555B9B9DE7B8_.wvu.PrintArea" localSheetId="5" hidden="1">Wednesday!$A$2:$N$48</definedName>
    <definedName name="Z_53395258_DBAA_429A_AE83_555B9B9DE7B8_.wvu.PrintArea" localSheetId="10" hidden="1">'Weekly Summary'!$A$1:$J$45</definedName>
  </definedNames>
  <calcPr calcId="191029"/>
  <customWorkbookViews>
    <customWorkbookView name="khynes - Personal View" guid="{53395258-DBAA-429A-AE83-555B9B9DE7B8}" mergeInterval="0" personalView="1" maximized="1" xWindow="1" yWindow="1" windowWidth="1916" windowHeight="97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8" l="1"/>
  <c r="E31" i="8"/>
  <c r="E30" i="8"/>
  <c r="E29" i="8"/>
  <c r="E28" i="8"/>
  <c r="E27" i="8"/>
  <c r="E26" i="8"/>
  <c r="E25" i="8"/>
  <c r="E24" i="8"/>
  <c r="E23" i="8"/>
  <c r="E22" i="8"/>
  <c r="E21" i="8"/>
  <c r="E20" i="8"/>
  <c r="E19" i="8"/>
  <c r="E18" i="8"/>
  <c r="E17" i="8"/>
  <c r="E16" i="8"/>
  <c r="E15" i="8"/>
  <c r="E14" i="8"/>
  <c r="E13" i="8"/>
  <c r="E12" i="8"/>
  <c r="I35" i="10"/>
  <c r="I35" i="9"/>
  <c r="I35" i="8"/>
  <c r="I35" i="7"/>
  <c r="I35" i="6"/>
  <c r="G32" i="10"/>
  <c r="G31" i="10"/>
  <c r="G30" i="10"/>
  <c r="G29" i="10"/>
  <c r="G28" i="10"/>
  <c r="G27" i="10"/>
  <c r="G26" i="10"/>
  <c r="G25" i="10"/>
  <c r="G24" i="10"/>
  <c r="G23" i="10"/>
  <c r="G22" i="10"/>
  <c r="G21" i="10"/>
  <c r="G20" i="10"/>
  <c r="G19" i="10"/>
  <c r="G18" i="10"/>
  <c r="G17" i="10"/>
  <c r="G16" i="10"/>
  <c r="G15" i="10"/>
  <c r="G14" i="10"/>
  <c r="G13" i="10"/>
  <c r="G12" i="10"/>
  <c r="G32" i="9"/>
  <c r="G31" i="9"/>
  <c r="G30" i="9"/>
  <c r="G29" i="9"/>
  <c r="G28" i="9"/>
  <c r="G27" i="9"/>
  <c r="G26" i="9"/>
  <c r="G25" i="9"/>
  <c r="G24" i="9"/>
  <c r="G23" i="9"/>
  <c r="G22" i="9"/>
  <c r="G21" i="9"/>
  <c r="G20" i="9"/>
  <c r="G19" i="9"/>
  <c r="G18" i="9"/>
  <c r="G17" i="9"/>
  <c r="G16" i="9"/>
  <c r="G15" i="9"/>
  <c r="G14" i="9"/>
  <c r="G13" i="9"/>
  <c r="G12" i="9"/>
  <c r="G32" i="8"/>
  <c r="G31" i="8"/>
  <c r="G30" i="8"/>
  <c r="G29" i="8"/>
  <c r="G28" i="8"/>
  <c r="G27" i="8"/>
  <c r="G26" i="8"/>
  <c r="G25" i="8"/>
  <c r="G24" i="8"/>
  <c r="G23" i="8"/>
  <c r="G22" i="8"/>
  <c r="G21" i="8"/>
  <c r="G20" i="8"/>
  <c r="G19" i="8"/>
  <c r="G18" i="8"/>
  <c r="G17" i="8"/>
  <c r="G16" i="8"/>
  <c r="G15" i="8"/>
  <c r="G14" i="8"/>
  <c r="G13" i="8"/>
  <c r="G12" i="8"/>
  <c r="G32" i="7"/>
  <c r="G31" i="7"/>
  <c r="G30" i="7"/>
  <c r="G29" i="7"/>
  <c r="G28" i="7"/>
  <c r="G27" i="7"/>
  <c r="G26" i="7"/>
  <c r="G25" i="7"/>
  <c r="G24" i="7"/>
  <c r="G23" i="7"/>
  <c r="G22" i="7"/>
  <c r="G21" i="7"/>
  <c r="G20" i="7"/>
  <c r="G19" i="7"/>
  <c r="G18" i="7"/>
  <c r="G17" i="7"/>
  <c r="G16" i="7"/>
  <c r="G15" i="7"/>
  <c r="G14" i="7"/>
  <c r="G13" i="7"/>
  <c r="G12" i="7"/>
  <c r="G32" i="6"/>
  <c r="G31" i="6"/>
  <c r="G30" i="6"/>
  <c r="G29" i="6"/>
  <c r="G28" i="6"/>
  <c r="G27" i="6"/>
  <c r="G26" i="6"/>
  <c r="G25" i="6"/>
  <c r="G24" i="6"/>
  <c r="G23" i="6"/>
  <c r="G22" i="6"/>
  <c r="G21" i="6"/>
  <c r="G20" i="6"/>
  <c r="G19" i="6"/>
  <c r="G18" i="6"/>
  <c r="G17" i="6"/>
  <c r="G16" i="6"/>
  <c r="G15" i="6"/>
  <c r="G14" i="6"/>
  <c r="G13" i="6"/>
  <c r="G12" i="6"/>
  <c r="I35" i="5"/>
  <c r="G32" i="5"/>
  <c r="G31" i="5"/>
  <c r="G30" i="5"/>
  <c r="G29" i="5"/>
  <c r="G28" i="5"/>
  <c r="G27" i="5"/>
  <c r="G26" i="5"/>
  <c r="G25" i="5"/>
  <c r="G24" i="5"/>
  <c r="G23" i="5"/>
  <c r="G22" i="5"/>
  <c r="G21" i="5"/>
  <c r="G20" i="5"/>
  <c r="G19" i="5"/>
  <c r="G18" i="5"/>
  <c r="G17" i="5"/>
  <c r="G16" i="5"/>
  <c r="G15" i="5"/>
  <c r="G14" i="5"/>
  <c r="G13" i="5"/>
  <c r="G12" i="5"/>
  <c r="I35" i="4"/>
  <c r="L32" i="4"/>
  <c r="L31" i="4"/>
  <c r="L30" i="4"/>
  <c r="L29" i="4"/>
  <c r="L28" i="4"/>
  <c r="L27" i="4"/>
  <c r="L26" i="4"/>
  <c r="L25" i="4"/>
  <c r="L24" i="4"/>
  <c r="L23" i="4"/>
  <c r="L22" i="4"/>
  <c r="L21" i="4"/>
  <c r="L20" i="4"/>
  <c r="L19" i="4"/>
  <c r="L18" i="4"/>
  <c r="L17" i="4"/>
  <c r="L16" i="4"/>
  <c r="L15" i="4"/>
  <c r="L14" i="4"/>
  <c r="L13" i="4"/>
  <c r="L12" i="4"/>
  <c r="L11" i="4"/>
  <c r="L10" i="4"/>
  <c r="L9" i="4"/>
  <c r="L8" i="4"/>
  <c r="D32" i="4"/>
  <c r="D31" i="4"/>
  <c r="D30" i="4"/>
  <c r="D29" i="4"/>
  <c r="D28" i="4"/>
  <c r="D27" i="4"/>
  <c r="D26" i="4"/>
  <c r="D25" i="4"/>
  <c r="D24" i="4"/>
  <c r="D23" i="4"/>
  <c r="D22" i="4"/>
  <c r="D21" i="4"/>
  <c r="D20" i="4"/>
  <c r="D19" i="4"/>
  <c r="D18" i="4"/>
  <c r="D17" i="4"/>
  <c r="D16" i="4"/>
  <c r="D15" i="4"/>
  <c r="D14" i="4"/>
  <c r="D13" i="4"/>
  <c r="D12" i="4"/>
  <c r="D11" i="4"/>
  <c r="D10" i="4"/>
  <c r="D9" i="4"/>
  <c r="D8" i="4"/>
  <c r="G32" i="4" l="1"/>
  <c r="G31" i="4"/>
  <c r="G30" i="4"/>
  <c r="G29" i="4"/>
  <c r="G28" i="4"/>
  <c r="G27" i="4"/>
  <c r="G26" i="4"/>
  <c r="G25" i="4"/>
  <c r="G24" i="4"/>
  <c r="G23" i="4"/>
  <c r="G22" i="4"/>
  <c r="G21" i="4"/>
  <c r="G20" i="4"/>
  <c r="G19" i="4"/>
  <c r="G18" i="4"/>
  <c r="G17" i="4"/>
  <c r="G16" i="4"/>
  <c r="G15" i="4"/>
  <c r="G14" i="4"/>
  <c r="G13" i="4"/>
  <c r="G12" i="4"/>
  <c r="AM37" i="3"/>
  <c r="AH37" i="3"/>
  <c r="AC37" i="3"/>
  <c r="X37" i="3"/>
  <c r="S37" i="3"/>
  <c r="N37" i="3"/>
  <c r="I37" i="3"/>
  <c r="I36" i="10"/>
  <c r="E38" i="10" s="1"/>
  <c r="I36" i="9"/>
  <c r="E38" i="9" s="1"/>
  <c r="I36" i="8"/>
  <c r="E38" i="8" s="1"/>
  <c r="I36" i="7"/>
  <c r="E38" i="7" s="1"/>
  <c r="I36" i="6"/>
  <c r="E38" i="6" s="1"/>
  <c r="I36" i="5"/>
  <c r="E38" i="5" s="1"/>
  <c r="B2" i="11"/>
  <c r="E32" i="11"/>
  <c r="D31" i="11"/>
  <c r="C31" i="11"/>
  <c r="B31" i="11"/>
  <c r="D30" i="11"/>
  <c r="C30" i="11"/>
  <c r="B30" i="11"/>
  <c r="D29" i="11"/>
  <c r="C29" i="11"/>
  <c r="B29" i="11"/>
  <c r="D28" i="11"/>
  <c r="C28" i="11"/>
  <c r="B28" i="11"/>
  <c r="D27" i="11"/>
  <c r="C27" i="11"/>
  <c r="B27" i="11"/>
  <c r="D26" i="11"/>
  <c r="C26" i="11"/>
  <c r="B26" i="11"/>
  <c r="D25" i="11"/>
  <c r="C25" i="11"/>
  <c r="B25" i="11"/>
  <c r="D24" i="11"/>
  <c r="C24" i="11"/>
  <c r="B24" i="11"/>
  <c r="D23" i="11"/>
  <c r="C23" i="11"/>
  <c r="B23" i="11"/>
  <c r="D22" i="11"/>
  <c r="C22" i="11"/>
  <c r="B22" i="11"/>
  <c r="D21" i="11"/>
  <c r="C21" i="11"/>
  <c r="B21" i="11"/>
  <c r="D20" i="11"/>
  <c r="C20" i="11"/>
  <c r="B20" i="11"/>
  <c r="D19" i="11"/>
  <c r="C19" i="11"/>
  <c r="B19" i="11"/>
  <c r="D18" i="11"/>
  <c r="C18" i="11"/>
  <c r="B18" i="11"/>
  <c r="D17" i="11"/>
  <c r="C17" i="11"/>
  <c r="B17" i="11"/>
  <c r="D16" i="11"/>
  <c r="C16" i="11"/>
  <c r="B16" i="11"/>
  <c r="D15" i="11"/>
  <c r="C15" i="11"/>
  <c r="B15" i="11"/>
  <c r="D14" i="11"/>
  <c r="C14" i="11"/>
  <c r="B14" i="11"/>
  <c r="D13" i="11"/>
  <c r="C13" i="11"/>
  <c r="B13" i="11"/>
  <c r="D12" i="11"/>
  <c r="C12" i="11"/>
  <c r="B12" i="11"/>
  <c r="B11" i="11"/>
  <c r="B10" i="11"/>
  <c r="B9" i="11"/>
  <c r="B8" i="11"/>
  <c r="B7" i="11"/>
  <c r="M32" i="10"/>
  <c r="L32" i="10"/>
  <c r="K32" i="10"/>
  <c r="F32" i="10"/>
  <c r="E32" i="10"/>
  <c r="D32" i="10"/>
  <c r="C32" i="10"/>
  <c r="M31" i="10"/>
  <c r="L31" i="10"/>
  <c r="K31" i="10"/>
  <c r="F31" i="10"/>
  <c r="E31" i="10"/>
  <c r="D31" i="10"/>
  <c r="C31" i="10"/>
  <c r="M30" i="10"/>
  <c r="L30" i="10"/>
  <c r="K30" i="10"/>
  <c r="F30" i="10"/>
  <c r="E30" i="10"/>
  <c r="D30" i="10"/>
  <c r="C30" i="10"/>
  <c r="M29" i="10"/>
  <c r="L29" i="10"/>
  <c r="K29" i="10"/>
  <c r="F29" i="10"/>
  <c r="E29" i="10"/>
  <c r="D29" i="10"/>
  <c r="C29" i="10"/>
  <c r="M28" i="10"/>
  <c r="L28" i="10"/>
  <c r="K28" i="10"/>
  <c r="F28" i="10"/>
  <c r="E28" i="10"/>
  <c r="D28" i="10"/>
  <c r="C28" i="10"/>
  <c r="M27" i="10"/>
  <c r="L27" i="10"/>
  <c r="K27" i="10"/>
  <c r="F27" i="10"/>
  <c r="E27" i="10"/>
  <c r="D27" i="10"/>
  <c r="C27" i="10"/>
  <c r="M26" i="10"/>
  <c r="L26" i="10"/>
  <c r="K26" i="10"/>
  <c r="F26" i="10"/>
  <c r="E26" i="10"/>
  <c r="D26" i="10"/>
  <c r="C26" i="10"/>
  <c r="M25" i="10"/>
  <c r="L25" i="10"/>
  <c r="K25" i="10"/>
  <c r="F25" i="10"/>
  <c r="E25" i="10"/>
  <c r="D25" i="10"/>
  <c r="C25" i="10"/>
  <c r="M24" i="10"/>
  <c r="L24" i="10"/>
  <c r="K24" i="10"/>
  <c r="F24" i="10"/>
  <c r="E24" i="10"/>
  <c r="D24" i="10"/>
  <c r="C24" i="10"/>
  <c r="M23" i="10"/>
  <c r="L23" i="10"/>
  <c r="K23" i="10"/>
  <c r="F23" i="10"/>
  <c r="E23" i="10"/>
  <c r="D23" i="10"/>
  <c r="C23" i="10"/>
  <c r="M22" i="10"/>
  <c r="L22" i="10"/>
  <c r="K22" i="10"/>
  <c r="F22" i="10"/>
  <c r="E22" i="10"/>
  <c r="D22" i="10"/>
  <c r="C22" i="10"/>
  <c r="M21" i="10"/>
  <c r="L21" i="10"/>
  <c r="K21" i="10"/>
  <c r="F21" i="10"/>
  <c r="E21" i="10"/>
  <c r="D21" i="10"/>
  <c r="C21" i="10"/>
  <c r="M20" i="10"/>
  <c r="L20" i="10"/>
  <c r="K20" i="10"/>
  <c r="F20" i="10"/>
  <c r="E20" i="10"/>
  <c r="D20" i="10"/>
  <c r="C20" i="10"/>
  <c r="M19" i="10"/>
  <c r="L19" i="10"/>
  <c r="K19" i="10"/>
  <c r="F19" i="10"/>
  <c r="E19" i="10"/>
  <c r="D19" i="10"/>
  <c r="C19" i="10"/>
  <c r="M18" i="10"/>
  <c r="L18" i="10"/>
  <c r="K18" i="10"/>
  <c r="F18" i="10"/>
  <c r="E18" i="10"/>
  <c r="D18" i="10"/>
  <c r="C18" i="10"/>
  <c r="M17" i="10"/>
  <c r="L17" i="10"/>
  <c r="K17" i="10"/>
  <c r="F17" i="10"/>
  <c r="E17" i="10"/>
  <c r="D17" i="10"/>
  <c r="C17" i="10"/>
  <c r="M16" i="10"/>
  <c r="L16" i="10"/>
  <c r="K16" i="10"/>
  <c r="F16" i="10"/>
  <c r="E16" i="10"/>
  <c r="D16" i="10"/>
  <c r="C16" i="10"/>
  <c r="M15" i="10"/>
  <c r="L15" i="10"/>
  <c r="K15" i="10"/>
  <c r="F15" i="10"/>
  <c r="E15" i="10"/>
  <c r="D15" i="10"/>
  <c r="C15" i="10"/>
  <c r="M14" i="10"/>
  <c r="L14" i="10"/>
  <c r="K14" i="10"/>
  <c r="F14" i="10"/>
  <c r="E14" i="10"/>
  <c r="D14" i="10"/>
  <c r="C14" i="10"/>
  <c r="M13" i="10"/>
  <c r="L13" i="10"/>
  <c r="K13" i="10"/>
  <c r="F13" i="10"/>
  <c r="E13" i="10"/>
  <c r="D13" i="10"/>
  <c r="C13" i="10"/>
  <c r="L12" i="10"/>
  <c r="K12" i="10"/>
  <c r="M12" i="10" s="1"/>
  <c r="F12" i="10"/>
  <c r="D12" i="10"/>
  <c r="C12" i="10"/>
  <c r="E12" i="10" s="1"/>
  <c r="L11" i="10"/>
  <c r="K11" i="10"/>
  <c r="F11" i="10"/>
  <c r="D11" i="10"/>
  <c r="C11" i="10"/>
  <c r="L10" i="10"/>
  <c r="K10" i="10"/>
  <c r="F10" i="10"/>
  <c r="D10" i="10"/>
  <c r="C10" i="10"/>
  <c r="L9" i="10"/>
  <c r="K9" i="10"/>
  <c r="F9" i="10"/>
  <c r="D9" i="10"/>
  <c r="C9" i="10"/>
  <c r="L8" i="10"/>
  <c r="K8" i="10"/>
  <c r="F8" i="10"/>
  <c r="D8" i="10"/>
  <c r="C8" i="10"/>
  <c r="M32" i="9"/>
  <c r="L32" i="9"/>
  <c r="K32" i="9"/>
  <c r="F32" i="9"/>
  <c r="E32" i="9"/>
  <c r="D32" i="9"/>
  <c r="C32" i="9"/>
  <c r="M31" i="9"/>
  <c r="L31" i="9"/>
  <c r="K31" i="9"/>
  <c r="F31" i="9"/>
  <c r="E31" i="9"/>
  <c r="D31" i="9"/>
  <c r="C31" i="9"/>
  <c r="M30" i="9"/>
  <c r="L30" i="9"/>
  <c r="K30" i="9"/>
  <c r="F30" i="9"/>
  <c r="E30" i="9"/>
  <c r="D30" i="9"/>
  <c r="C30" i="9"/>
  <c r="M29" i="9"/>
  <c r="L29" i="9"/>
  <c r="K29" i="9"/>
  <c r="F29" i="9"/>
  <c r="E29" i="9"/>
  <c r="D29" i="9"/>
  <c r="C29" i="9"/>
  <c r="M28" i="9"/>
  <c r="L28" i="9"/>
  <c r="K28" i="9"/>
  <c r="F28" i="9"/>
  <c r="E28" i="9"/>
  <c r="D28" i="9"/>
  <c r="C28" i="9"/>
  <c r="M27" i="9"/>
  <c r="L27" i="9"/>
  <c r="K27" i="9"/>
  <c r="F27" i="9"/>
  <c r="E27" i="9"/>
  <c r="D27" i="9"/>
  <c r="C27" i="9"/>
  <c r="M26" i="9"/>
  <c r="L26" i="9"/>
  <c r="K26" i="9"/>
  <c r="F26" i="9"/>
  <c r="E26" i="9"/>
  <c r="D26" i="9"/>
  <c r="C26" i="9"/>
  <c r="M25" i="9"/>
  <c r="L25" i="9"/>
  <c r="K25" i="9"/>
  <c r="F25" i="9"/>
  <c r="E25" i="9"/>
  <c r="D25" i="9"/>
  <c r="C25" i="9"/>
  <c r="M24" i="9"/>
  <c r="L24" i="9"/>
  <c r="K24" i="9"/>
  <c r="F24" i="9"/>
  <c r="E24" i="9"/>
  <c r="D24" i="9"/>
  <c r="C24" i="9"/>
  <c r="M23" i="9"/>
  <c r="L23" i="9"/>
  <c r="K23" i="9"/>
  <c r="F23" i="9"/>
  <c r="E23" i="9"/>
  <c r="D23" i="9"/>
  <c r="C23" i="9"/>
  <c r="M22" i="9"/>
  <c r="L22" i="9"/>
  <c r="K22" i="9"/>
  <c r="F22" i="9"/>
  <c r="E22" i="9"/>
  <c r="D22" i="9"/>
  <c r="C22" i="9"/>
  <c r="M21" i="9"/>
  <c r="L21" i="9"/>
  <c r="K21" i="9"/>
  <c r="F21" i="9"/>
  <c r="E21" i="9"/>
  <c r="D21" i="9"/>
  <c r="C21" i="9"/>
  <c r="M20" i="9"/>
  <c r="L20" i="9"/>
  <c r="K20" i="9"/>
  <c r="F20" i="9"/>
  <c r="E20" i="9"/>
  <c r="D20" i="9"/>
  <c r="C20" i="9"/>
  <c r="M19" i="9"/>
  <c r="L19" i="9"/>
  <c r="K19" i="9"/>
  <c r="F19" i="9"/>
  <c r="E19" i="9"/>
  <c r="D19" i="9"/>
  <c r="C19" i="9"/>
  <c r="M18" i="9"/>
  <c r="L18" i="9"/>
  <c r="K18" i="9"/>
  <c r="F18" i="9"/>
  <c r="E18" i="9"/>
  <c r="D18" i="9"/>
  <c r="C18" i="9"/>
  <c r="M17" i="9"/>
  <c r="L17" i="9"/>
  <c r="K17" i="9"/>
  <c r="F17" i="9"/>
  <c r="E17" i="9"/>
  <c r="D17" i="9"/>
  <c r="C17" i="9"/>
  <c r="M16" i="9"/>
  <c r="L16" i="9"/>
  <c r="K16" i="9"/>
  <c r="F16" i="9"/>
  <c r="E16" i="9"/>
  <c r="D16" i="9"/>
  <c r="C16" i="9"/>
  <c r="M15" i="9"/>
  <c r="L15" i="9"/>
  <c r="K15" i="9"/>
  <c r="F15" i="9"/>
  <c r="E15" i="9"/>
  <c r="D15" i="9"/>
  <c r="C15" i="9"/>
  <c r="M14" i="9"/>
  <c r="L14" i="9"/>
  <c r="K14" i="9"/>
  <c r="F14" i="9"/>
  <c r="E14" i="9"/>
  <c r="D14" i="9"/>
  <c r="C14" i="9"/>
  <c r="M13" i="9"/>
  <c r="L13" i="9"/>
  <c r="K13" i="9"/>
  <c r="F13" i="9"/>
  <c r="E13" i="9"/>
  <c r="D13" i="9"/>
  <c r="C13" i="9"/>
  <c r="L12" i="9"/>
  <c r="K12" i="9"/>
  <c r="M12" i="9" s="1"/>
  <c r="F12" i="9"/>
  <c r="D12" i="9"/>
  <c r="C12" i="9"/>
  <c r="E12" i="9" s="1"/>
  <c r="L11" i="9"/>
  <c r="K11" i="9"/>
  <c r="F11" i="9"/>
  <c r="D11" i="9"/>
  <c r="C11" i="9"/>
  <c r="L10" i="9"/>
  <c r="K10" i="9"/>
  <c r="F10" i="9"/>
  <c r="D10" i="9"/>
  <c r="C10" i="9"/>
  <c r="L9" i="9"/>
  <c r="K9" i="9"/>
  <c r="F9" i="9"/>
  <c r="D9" i="9"/>
  <c r="C9" i="9"/>
  <c r="L8" i="9"/>
  <c r="K8" i="9"/>
  <c r="F8" i="9"/>
  <c r="D8" i="9"/>
  <c r="C8" i="9"/>
  <c r="M32" i="8"/>
  <c r="L32" i="8"/>
  <c r="K32" i="8"/>
  <c r="F32" i="8"/>
  <c r="D32" i="8"/>
  <c r="C32" i="8"/>
  <c r="M31" i="8"/>
  <c r="L31" i="8"/>
  <c r="K31" i="8"/>
  <c r="F31" i="8"/>
  <c r="D31" i="8"/>
  <c r="C31" i="8"/>
  <c r="M30" i="8"/>
  <c r="L30" i="8"/>
  <c r="K30" i="8"/>
  <c r="F30" i="8"/>
  <c r="D30" i="8"/>
  <c r="C30" i="8"/>
  <c r="M29" i="8"/>
  <c r="L29" i="8"/>
  <c r="K29" i="8"/>
  <c r="F29" i="8"/>
  <c r="D29" i="8"/>
  <c r="C29" i="8"/>
  <c r="M28" i="8"/>
  <c r="L28" i="8"/>
  <c r="K28" i="8"/>
  <c r="F28" i="8"/>
  <c r="D28" i="8"/>
  <c r="C28" i="8"/>
  <c r="M27" i="8"/>
  <c r="L27" i="8"/>
  <c r="K27" i="8"/>
  <c r="F27" i="8"/>
  <c r="D27" i="8"/>
  <c r="C27" i="8"/>
  <c r="M26" i="8"/>
  <c r="L26" i="8"/>
  <c r="K26" i="8"/>
  <c r="F26" i="8"/>
  <c r="D26" i="8"/>
  <c r="C26" i="8"/>
  <c r="M25" i="8"/>
  <c r="L25" i="8"/>
  <c r="K25" i="8"/>
  <c r="F25" i="8"/>
  <c r="D25" i="8"/>
  <c r="C25" i="8"/>
  <c r="M24" i="8"/>
  <c r="L24" i="8"/>
  <c r="K24" i="8"/>
  <c r="F24" i="8"/>
  <c r="D24" i="8"/>
  <c r="C24" i="8"/>
  <c r="M23" i="8"/>
  <c r="L23" i="8"/>
  <c r="K23" i="8"/>
  <c r="F23" i="8"/>
  <c r="D23" i="8"/>
  <c r="C23" i="8"/>
  <c r="M22" i="8"/>
  <c r="L22" i="8"/>
  <c r="K22" i="8"/>
  <c r="F22" i="8"/>
  <c r="D22" i="8"/>
  <c r="C22" i="8"/>
  <c r="M21" i="8"/>
  <c r="L21" i="8"/>
  <c r="K21" i="8"/>
  <c r="F21" i="8"/>
  <c r="D21" i="8"/>
  <c r="C21" i="8"/>
  <c r="M20" i="8"/>
  <c r="L20" i="8"/>
  <c r="K20" i="8"/>
  <c r="F20" i="8"/>
  <c r="D20" i="8"/>
  <c r="C20" i="8"/>
  <c r="M19" i="8"/>
  <c r="L19" i="8"/>
  <c r="K19" i="8"/>
  <c r="F19" i="8"/>
  <c r="D19" i="8"/>
  <c r="C19" i="8"/>
  <c r="M18" i="8"/>
  <c r="L18" i="8"/>
  <c r="K18" i="8"/>
  <c r="F18" i="8"/>
  <c r="D18" i="8"/>
  <c r="C18" i="8"/>
  <c r="M17" i="8"/>
  <c r="L17" i="8"/>
  <c r="K17" i="8"/>
  <c r="F17" i="8"/>
  <c r="D17" i="8"/>
  <c r="C17" i="8"/>
  <c r="M16" i="8"/>
  <c r="L16" i="8"/>
  <c r="K16" i="8"/>
  <c r="F16" i="8"/>
  <c r="D16" i="8"/>
  <c r="C16" i="8"/>
  <c r="M15" i="8"/>
  <c r="L15" i="8"/>
  <c r="K15" i="8"/>
  <c r="F15" i="8"/>
  <c r="D15" i="8"/>
  <c r="C15" i="8"/>
  <c r="M14" i="8"/>
  <c r="L14" i="8"/>
  <c r="K14" i="8"/>
  <c r="F14" i="8"/>
  <c r="D14" i="8"/>
  <c r="C14" i="8"/>
  <c r="M13" i="8"/>
  <c r="L13" i="8"/>
  <c r="K13" i="8"/>
  <c r="F13" i="8"/>
  <c r="D13" i="8"/>
  <c r="C13" i="8"/>
  <c r="L12" i="8"/>
  <c r="K12" i="8"/>
  <c r="M12" i="8" s="1"/>
  <c r="F12" i="8"/>
  <c r="D12" i="8"/>
  <c r="C12" i="8"/>
  <c r="L11" i="8"/>
  <c r="K11" i="8"/>
  <c r="F11" i="8"/>
  <c r="D11" i="8"/>
  <c r="C11" i="8"/>
  <c r="L10" i="8"/>
  <c r="K10" i="8"/>
  <c r="F10" i="8"/>
  <c r="D10" i="8"/>
  <c r="C10" i="8"/>
  <c r="E10" i="8" s="1"/>
  <c r="L9" i="8"/>
  <c r="K9" i="8"/>
  <c r="F9" i="8"/>
  <c r="D9" i="8"/>
  <c r="C9" i="8"/>
  <c r="L8" i="8"/>
  <c r="K8" i="8"/>
  <c r="F8" i="8"/>
  <c r="D8" i="8"/>
  <c r="C8" i="8"/>
  <c r="E8" i="8" s="1"/>
  <c r="M32" i="7"/>
  <c r="L32" i="7"/>
  <c r="K32" i="7"/>
  <c r="F32" i="7"/>
  <c r="E32" i="7"/>
  <c r="D32" i="7"/>
  <c r="C32" i="7"/>
  <c r="M31" i="7"/>
  <c r="L31" i="7"/>
  <c r="K31" i="7"/>
  <c r="F31" i="7"/>
  <c r="E31" i="7"/>
  <c r="D31" i="7"/>
  <c r="C31" i="7"/>
  <c r="M30" i="7"/>
  <c r="L30" i="7"/>
  <c r="K30" i="7"/>
  <c r="F30" i="7"/>
  <c r="E30" i="7"/>
  <c r="D30" i="7"/>
  <c r="C30" i="7"/>
  <c r="M29" i="7"/>
  <c r="L29" i="7"/>
  <c r="K29" i="7"/>
  <c r="F29" i="7"/>
  <c r="E29" i="7"/>
  <c r="D29" i="7"/>
  <c r="C29" i="7"/>
  <c r="M28" i="7"/>
  <c r="L28" i="7"/>
  <c r="K28" i="7"/>
  <c r="F28" i="7"/>
  <c r="E28" i="7"/>
  <c r="D28" i="7"/>
  <c r="C28" i="7"/>
  <c r="M27" i="7"/>
  <c r="L27" i="7"/>
  <c r="K27" i="7"/>
  <c r="F27" i="7"/>
  <c r="E27" i="7"/>
  <c r="D27" i="7"/>
  <c r="C27" i="7"/>
  <c r="M26" i="7"/>
  <c r="L26" i="7"/>
  <c r="K26" i="7"/>
  <c r="F26" i="7"/>
  <c r="E26" i="7"/>
  <c r="D26" i="7"/>
  <c r="C26" i="7"/>
  <c r="M25" i="7"/>
  <c r="L25" i="7"/>
  <c r="K25" i="7"/>
  <c r="F25" i="7"/>
  <c r="E25" i="7"/>
  <c r="D25" i="7"/>
  <c r="C25" i="7"/>
  <c r="M24" i="7"/>
  <c r="L24" i="7"/>
  <c r="K24" i="7"/>
  <c r="F24" i="7"/>
  <c r="E24" i="7"/>
  <c r="D24" i="7"/>
  <c r="C24" i="7"/>
  <c r="M23" i="7"/>
  <c r="L23" i="7"/>
  <c r="K23" i="7"/>
  <c r="F23" i="7"/>
  <c r="E23" i="7"/>
  <c r="D23" i="7"/>
  <c r="C23" i="7"/>
  <c r="M22" i="7"/>
  <c r="L22" i="7"/>
  <c r="K22" i="7"/>
  <c r="F22" i="7"/>
  <c r="E22" i="7"/>
  <c r="D22" i="7"/>
  <c r="C22" i="7"/>
  <c r="M21" i="7"/>
  <c r="L21" i="7"/>
  <c r="K21" i="7"/>
  <c r="F21" i="7"/>
  <c r="E21" i="7"/>
  <c r="D21" i="7"/>
  <c r="C21" i="7"/>
  <c r="M20" i="7"/>
  <c r="L20" i="7"/>
  <c r="K20" i="7"/>
  <c r="F20" i="7"/>
  <c r="E20" i="7"/>
  <c r="D20" i="7"/>
  <c r="C20" i="7"/>
  <c r="M19" i="7"/>
  <c r="L19" i="7"/>
  <c r="K19" i="7"/>
  <c r="F19" i="7"/>
  <c r="E19" i="7"/>
  <c r="D19" i="7"/>
  <c r="C19" i="7"/>
  <c r="M18" i="7"/>
  <c r="L18" i="7"/>
  <c r="K18" i="7"/>
  <c r="F18" i="7"/>
  <c r="E18" i="7"/>
  <c r="D18" i="7"/>
  <c r="C18" i="7"/>
  <c r="M17" i="7"/>
  <c r="L17" i="7"/>
  <c r="K17" i="7"/>
  <c r="F17" i="7"/>
  <c r="E17" i="7"/>
  <c r="D17" i="7"/>
  <c r="C17" i="7"/>
  <c r="M16" i="7"/>
  <c r="L16" i="7"/>
  <c r="K16" i="7"/>
  <c r="F16" i="7"/>
  <c r="E16" i="7"/>
  <c r="D16" i="7"/>
  <c r="C16" i="7"/>
  <c r="M15" i="7"/>
  <c r="L15" i="7"/>
  <c r="K15" i="7"/>
  <c r="F15" i="7"/>
  <c r="E15" i="7"/>
  <c r="D15" i="7"/>
  <c r="C15" i="7"/>
  <c r="M14" i="7"/>
  <c r="L14" i="7"/>
  <c r="K14" i="7"/>
  <c r="F14" i="7"/>
  <c r="E14" i="7"/>
  <c r="D14" i="7"/>
  <c r="C14" i="7"/>
  <c r="M13" i="7"/>
  <c r="L13" i="7"/>
  <c r="K13" i="7"/>
  <c r="F13" i="7"/>
  <c r="E13" i="7"/>
  <c r="D13" i="7"/>
  <c r="C13" i="7"/>
  <c r="L12" i="7"/>
  <c r="K12" i="7"/>
  <c r="M12" i="7" s="1"/>
  <c r="F12" i="7"/>
  <c r="D12" i="7"/>
  <c r="C12" i="7"/>
  <c r="E12" i="7" s="1"/>
  <c r="L11" i="7"/>
  <c r="K11" i="7"/>
  <c r="F11" i="7"/>
  <c r="D11" i="7"/>
  <c r="C11" i="7"/>
  <c r="E11" i="7" s="1"/>
  <c r="G11" i="7" s="1"/>
  <c r="L10" i="7"/>
  <c r="K10" i="7"/>
  <c r="M10" i="7" s="1"/>
  <c r="F10" i="7"/>
  <c r="D10" i="7"/>
  <c r="C10" i="7"/>
  <c r="L9" i="7"/>
  <c r="K9" i="7"/>
  <c r="F9" i="7"/>
  <c r="D9" i="7"/>
  <c r="C9" i="7"/>
  <c r="E9" i="7" s="1"/>
  <c r="G9" i="7" s="1"/>
  <c r="L8" i="7"/>
  <c r="K8" i="7"/>
  <c r="F8" i="7"/>
  <c r="D8" i="7"/>
  <c r="C8" i="7"/>
  <c r="M32" i="6"/>
  <c r="L32" i="6"/>
  <c r="K32" i="6"/>
  <c r="M31" i="6"/>
  <c r="L31" i="6"/>
  <c r="K31" i="6"/>
  <c r="M30" i="6"/>
  <c r="L30" i="6"/>
  <c r="K30" i="6"/>
  <c r="M29" i="6"/>
  <c r="L29" i="6"/>
  <c r="K29" i="6"/>
  <c r="M28" i="6"/>
  <c r="L28" i="6"/>
  <c r="K28" i="6"/>
  <c r="M27" i="6"/>
  <c r="L27" i="6"/>
  <c r="K27" i="6"/>
  <c r="M26" i="6"/>
  <c r="L26" i="6"/>
  <c r="K26" i="6"/>
  <c r="M25" i="6"/>
  <c r="L25" i="6"/>
  <c r="K25" i="6"/>
  <c r="M24" i="6"/>
  <c r="L24" i="6"/>
  <c r="K24" i="6"/>
  <c r="M23" i="6"/>
  <c r="L23" i="6"/>
  <c r="K23" i="6"/>
  <c r="M22" i="6"/>
  <c r="L22" i="6"/>
  <c r="K22" i="6"/>
  <c r="M21" i="6"/>
  <c r="L21" i="6"/>
  <c r="K21" i="6"/>
  <c r="M20" i="6"/>
  <c r="L20" i="6"/>
  <c r="K20" i="6"/>
  <c r="M19" i="6"/>
  <c r="L19" i="6"/>
  <c r="K19" i="6"/>
  <c r="M18" i="6"/>
  <c r="L18" i="6"/>
  <c r="K18" i="6"/>
  <c r="M17" i="6"/>
  <c r="L17" i="6"/>
  <c r="K17" i="6"/>
  <c r="M16" i="6"/>
  <c r="L16" i="6"/>
  <c r="K16" i="6"/>
  <c r="M15" i="6"/>
  <c r="L15" i="6"/>
  <c r="K15" i="6"/>
  <c r="M14" i="6"/>
  <c r="L14" i="6"/>
  <c r="K14" i="6"/>
  <c r="M13" i="6"/>
  <c r="L13" i="6"/>
  <c r="K13" i="6"/>
  <c r="L12" i="6"/>
  <c r="K12" i="6"/>
  <c r="M12" i="6" s="1"/>
  <c r="L11" i="6"/>
  <c r="K11" i="6"/>
  <c r="L10" i="6"/>
  <c r="K10" i="6"/>
  <c r="L9" i="6"/>
  <c r="K9" i="6"/>
  <c r="L8" i="6"/>
  <c r="M32" i="5"/>
  <c r="M31" i="5"/>
  <c r="M30" i="5"/>
  <c r="M29" i="5"/>
  <c r="M28" i="5"/>
  <c r="M27" i="5"/>
  <c r="M26" i="5"/>
  <c r="M25" i="5"/>
  <c r="M24" i="5"/>
  <c r="M23" i="5"/>
  <c r="M22" i="5"/>
  <c r="M21" i="5"/>
  <c r="M20" i="5"/>
  <c r="M19" i="5"/>
  <c r="M18" i="5"/>
  <c r="M17" i="5"/>
  <c r="M16" i="5"/>
  <c r="M15" i="5"/>
  <c r="M14" i="5"/>
  <c r="M13" i="5"/>
  <c r="L32" i="5"/>
  <c r="K32" i="5"/>
  <c r="F32" i="5"/>
  <c r="E32" i="5"/>
  <c r="D32" i="5"/>
  <c r="C32" i="5"/>
  <c r="L31" i="5"/>
  <c r="K31" i="5"/>
  <c r="F31" i="5"/>
  <c r="E31" i="5"/>
  <c r="D31" i="5"/>
  <c r="C31" i="5"/>
  <c r="L30" i="5"/>
  <c r="K30" i="5"/>
  <c r="F30" i="5"/>
  <c r="E30" i="5"/>
  <c r="D30" i="5"/>
  <c r="C30" i="5"/>
  <c r="L29" i="5"/>
  <c r="K29" i="5"/>
  <c r="F29" i="5"/>
  <c r="E29" i="5"/>
  <c r="D29" i="5"/>
  <c r="C29" i="5"/>
  <c r="L28" i="5"/>
  <c r="K28" i="5"/>
  <c r="F28" i="5"/>
  <c r="E28" i="5"/>
  <c r="D28" i="5"/>
  <c r="C28" i="5"/>
  <c r="L27" i="5"/>
  <c r="K27" i="5"/>
  <c r="F27" i="5"/>
  <c r="E27" i="5"/>
  <c r="D27" i="5"/>
  <c r="C27" i="5"/>
  <c r="L26" i="5"/>
  <c r="K26" i="5"/>
  <c r="F26" i="5"/>
  <c r="E26" i="5"/>
  <c r="D26" i="5"/>
  <c r="C26" i="5"/>
  <c r="L25" i="5"/>
  <c r="K25" i="5"/>
  <c r="F25" i="5"/>
  <c r="E25" i="5"/>
  <c r="D25" i="5"/>
  <c r="C25" i="5"/>
  <c r="L24" i="5"/>
  <c r="K24" i="5"/>
  <c r="F24" i="5"/>
  <c r="E24" i="5"/>
  <c r="D24" i="5"/>
  <c r="C24" i="5"/>
  <c r="L23" i="5"/>
  <c r="K23" i="5"/>
  <c r="F23" i="5"/>
  <c r="E23" i="5"/>
  <c r="D23" i="5"/>
  <c r="C23" i="5"/>
  <c r="L22" i="5"/>
  <c r="K22" i="5"/>
  <c r="F22" i="5"/>
  <c r="E22" i="5"/>
  <c r="D22" i="5"/>
  <c r="C22" i="5"/>
  <c r="L21" i="5"/>
  <c r="K21" i="5"/>
  <c r="F21" i="5"/>
  <c r="E21" i="5"/>
  <c r="D21" i="5"/>
  <c r="C21" i="5"/>
  <c r="L20" i="5"/>
  <c r="K20" i="5"/>
  <c r="F20" i="5"/>
  <c r="E20" i="5"/>
  <c r="D20" i="5"/>
  <c r="C20" i="5"/>
  <c r="L19" i="5"/>
  <c r="K19" i="5"/>
  <c r="F19" i="5"/>
  <c r="E19" i="5"/>
  <c r="D19" i="5"/>
  <c r="C19" i="5"/>
  <c r="L18" i="5"/>
  <c r="K18" i="5"/>
  <c r="F18" i="5"/>
  <c r="E18" i="5"/>
  <c r="D18" i="5"/>
  <c r="C18" i="5"/>
  <c r="L17" i="5"/>
  <c r="K17" i="5"/>
  <c r="F17" i="5"/>
  <c r="E17" i="5"/>
  <c r="D17" i="5"/>
  <c r="C17" i="5"/>
  <c r="L16" i="5"/>
  <c r="K16" i="5"/>
  <c r="F16" i="5"/>
  <c r="E16" i="5"/>
  <c r="D16" i="5"/>
  <c r="C16" i="5"/>
  <c r="L15" i="5"/>
  <c r="K15" i="5"/>
  <c r="F15" i="5"/>
  <c r="E15" i="5"/>
  <c r="D15" i="5"/>
  <c r="C15" i="5"/>
  <c r="L14" i="5"/>
  <c r="K14" i="5"/>
  <c r="F14" i="5"/>
  <c r="E14" i="5"/>
  <c r="D14" i="5"/>
  <c r="C14" i="5"/>
  <c r="L13" i="5"/>
  <c r="K13" i="5"/>
  <c r="F13" i="5"/>
  <c r="E13" i="5"/>
  <c r="D13" i="5"/>
  <c r="C13" i="5"/>
  <c r="L12" i="5"/>
  <c r="K12" i="5"/>
  <c r="M12" i="5" s="1"/>
  <c r="F12" i="5"/>
  <c r="D12" i="5"/>
  <c r="C12" i="5"/>
  <c r="E12" i="5" s="1"/>
  <c r="L11" i="5"/>
  <c r="K11" i="5"/>
  <c r="F11" i="5"/>
  <c r="D11" i="5"/>
  <c r="C11" i="5"/>
  <c r="L10" i="5"/>
  <c r="K10" i="5"/>
  <c r="F10" i="5"/>
  <c r="D10" i="5"/>
  <c r="C10" i="5"/>
  <c r="L9" i="5"/>
  <c r="K9" i="5"/>
  <c r="F9" i="5"/>
  <c r="D9" i="5"/>
  <c r="C9" i="5"/>
  <c r="L8" i="5"/>
  <c r="K8" i="5"/>
  <c r="D8" i="5"/>
  <c r="M32" i="4"/>
  <c r="K32" i="4"/>
  <c r="M31" i="4"/>
  <c r="K31" i="4"/>
  <c r="M30" i="4"/>
  <c r="K30" i="4"/>
  <c r="M29" i="4"/>
  <c r="K29" i="4"/>
  <c r="M28" i="4"/>
  <c r="K28" i="4"/>
  <c r="M27" i="4"/>
  <c r="K27" i="4"/>
  <c r="M26" i="4"/>
  <c r="K26" i="4"/>
  <c r="M25" i="4"/>
  <c r="K25" i="4"/>
  <c r="M24" i="4"/>
  <c r="K24" i="4"/>
  <c r="M23" i="4"/>
  <c r="K23" i="4"/>
  <c r="M22" i="4"/>
  <c r="K22" i="4"/>
  <c r="M21" i="4"/>
  <c r="K21" i="4"/>
  <c r="M20" i="4"/>
  <c r="K20" i="4"/>
  <c r="M19" i="4"/>
  <c r="K19" i="4"/>
  <c r="M18" i="4"/>
  <c r="K18" i="4"/>
  <c r="M17" i="4"/>
  <c r="K17" i="4"/>
  <c r="M16" i="4"/>
  <c r="K16" i="4"/>
  <c r="M15" i="4"/>
  <c r="K15" i="4"/>
  <c r="M14" i="4"/>
  <c r="K14" i="4"/>
  <c r="M13" i="4"/>
  <c r="K13" i="4"/>
  <c r="K12" i="4"/>
  <c r="K11" i="4"/>
  <c r="K10" i="4"/>
  <c r="K9" i="4"/>
  <c r="F32" i="4"/>
  <c r="E32" i="4"/>
  <c r="C32" i="4"/>
  <c r="F31" i="4"/>
  <c r="E31" i="4"/>
  <c r="C31" i="4"/>
  <c r="F30" i="4"/>
  <c r="E30" i="4"/>
  <c r="C30" i="4"/>
  <c r="F29" i="4"/>
  <c r="E29" i="4"/>
  <c r="C29" i="4"/>
  <c r="F28" i="4"/>
  <c r="E28" i="4"/>
  <c r="C28" i="4"/>
  <c r="F27" i="4"/>
  <c r="E27" i="4"/>
  <c r="C27" i="4"/>
  <c r="F26" i="4"/>
  <c r="E26" i="4"/>
  <c r="C26" i="4"/>
  <c r="F25" i="4"/>
  <c r="E25" i="4"/>
  <c r="C25" i="4"/>
  <c r="F24" i="4"/>
  <c r="E24" i="4"/>
  <c r="C24" i="4"/>
  <c r="F23" i="4"/>
  <c r="E23" i="4"/>
  <c r="C23" i="4"/>
  <c r="F22" i="4"/>
  <c r="E22" i="4"/>
  <c r="C22" i="4"/>
  <c r="F21" i="4"/>
  <c r="E21" i="4"/>
  <c r="C21" i="4"/>
  <c r="F20" i="4"/>
  <c r="E20" i="4"/>
  <c r="C20" i="4"/>
  <c r="F19" i="4"/>
  <c r="E19" i="4"/>
  <c r="C19" i="4"/>
  <c r="F18" i="4"/>
  <c r="E18" i="4"/>
  <c r="C18" i="4"/>
  <c r="F17" i="4"/>
  <c r="E17" i="4"/>
  <c r="C17" i="4"/>
  <c r="F16" i="4"/>
  <c r="E16" i="4"/>
  <c r="C16" i="4"/>
  <c r="F15" i="4"/>
  <c r="E15" i="4"/>
  <c r="C15" i="4"/>
  <c r="F14" i="4"/>
  <c r="E14" i="4"/>
  <c r="C14" i="4"/>
  <c r="F13" i="4"/>
  <c r="E13" i="4"/>
  <c r="C13" i="4"/>
  <c r="F12" i="4"/>
  <c r="C12" i="4"/>
  <c r="F11" i="4"/>
  <c r="C11" i="4"/>
  <c r="F10" i="4"/>
  <c r="C10" i="4"/>
  <c r="F9" i="4"/>
  <c r="C9" i="4"/>
  <c r="K8" i="6"/>
  <c r="F32" i="6"/>
  <c r="E32" i="6"/>
  <c r="D32" i="6"/>
  <c r="C32" i="6"/>
  <c r="F31" i="6"/>
  <c r="E31" i="6"/>
  <c r="D31" i="6"/>
  <c r="C31" i="6"/>
  <c r="F30" i="6"/>
  <c r="E30" i="6"/>
  <c r="D30" i="6"/>
  <c r="C30" i="6"/>
  <c r="F29" i="6"/>
  <c r="E29" i="6"/>
  <c r="D29" i="6"/>
  <c r="C29" i="6"/>
  <c r="F28" i="6"/>
  <c r="E28" i="6"/>
  <c r="D28" i="6"/>
  <c r="C28" i="6"/>
  <c r="F27" i="6"/>
  <c r="E27" i="6"/>
  <c r="D27" i="6"/>
  <c r="C27" i="6"/>
  <c r="F26" i="6"/>
  <c r="E26" i="6"/>
  <c r="D26" i="6"/>
  <c r="C26" i="6"/>
  <c r="F25" i="6"/>
  <c r="E25" i="6"/>
  <c r="D25" i="6"/>
  <c r="C25" i="6"/>
  <c r="F24" i="6"/>
  <c r="E24" i="6"/>
  <c r="D24" i="6"/>
  <c r="C24" i="6"/>
  <c r="F23" i="6"/>
  <c r="E23" i="6"/>
  <c r="D23" i="6"/>
  <c r="C23" i="6"/>
  <c r="F22" i="6"/>
  <c r="E22" i="6"/>
  <c r="D22" i="6"/>
  <c r="C22" i="6"/>
  <c r="F21" i="6"/>
  <c r="E21" i="6"/>
  <c r="D21" i="6"/>
  <c r="C21" i="6"/>
  <c r="F20" i="6"/>
  <c r="E20" i="6"/>
  <c r="D20" i="6"/>
  <c r="C20" i="6"/>
  <c r="F19" i="6"/>
  <c r="E19" i="6"/>
  <c r="D19" i="6"/>
  <c r="C19" i="6"/>
  <c r="F18" i="6"/>
  <c r="E18" i="6"/>
  <c r="D18" i="6"/>
  <c r="C18" i="6"/>
  <c r="F17" i="6"/>
  <c r="E17" i="6"/>
  <c r="D17" i="6"/>
  <c r="C17" i="6"/>
  <c r="F16" i="6"/>
  <c r="E16" i="6"/>
  <c r="D16" i="6"/>
  <c r="C16" i="6"/>
  <c r="F15" i="6"/>
  <c r="E15" i="6"/>
  <c r="D15" i="6"/>
  <c r="C15" i="6"/>
  <c r="F14" i="6"/>
  <c r="E14" i="6"/>
  <c r="D14" i="6"/>
  <c r="C14" i="6"/>
  <c r="F13" i="6"/>
  <c r="E13" i="6"/>
  <c r="D13" i="6"/>
  <c r="C13" i="6"/>
  <c r="F12" i="6"/>
  <c r="D12" i="6"/>
  <c r="C12" i="6"/>
  <c r="E12" i="6" s="1"/>
  <c r="F11" i="6"/>
  <c r="D11" i="6"/>
  <c r="C11" i="6"/>
  <c r="F10" i="6"/>
  <c r="D10" i="6"/>
  <c r="C10" i="6"/>
  <c r="F9" i="6"/>
  <c r="D9" i="6"/>
  <c r="C9" i="6"/>
  <c r="E9" i="6" s="1"/>
  <c r="F8" i="6"/>
  <c r="D8" i="6"/>
  <c r="C8" i="6"/>
  <c r="F8" i="5"/>
  <c r="C8" i="5"/>
  <c r="K8" i="4"/>
  <c r="I36" i="4"/>
  <c r="E38" i="4" s="1"/>
  <c r="K2" i="10"/>
  <c r="G1" i="11" s="1"/>
  <c r="K2" i="9"/>
  <c r="K2" i="8"/>
  <c r="K2" i="7"/>
  <c r="K2" i="6"/>
  <c r="K2" i="5"/>
  <c r="D2" i="6"/>
  <c r="D2" i="7"/>
  <c r="D2" i="8"/>
  <c r="D2" i="9"/>
  <c r="D2" i="10"/>
  <c r="D2" i="5"/>
  <c r="K2" i="4"/>
  <c r="D1" i="11" s="1"/>
  <c r="D2" i="4"/>
  <c r="F8" i="4"/>
  <c r="C8" i="4"/>
  <c r="B32" i="6"/>
  <c r="B31" i="6"/>
  <c r="B30" i="6"/>
  <c r="B29" i="6"/>
  <c r="B28" i="6"/>
  <c r="B27" i="6"/>
  <c r="B26" i="6"/>
  <c r="B25" i="6"/>
  <c r="B24" i="6"/>
  <c r="B23" i="6"/>
  <c r="B22" i="6"/>
  <c r="B21" i="6"/>
  <c r="B20" i="6"/>
  <c r="B19" i="6"/>
  <c r="B18" i="6"/>
  <c r="B17" i="6"/>
  <c r="B16" i="6"/>
  <c r="B15" i="6"/>
  <c r="B14" i="6"/>
  <c r="B13" i="6"/>
  <c r="B12" i="6"/>
  <c r="B11" i="6"/>
  <c r="B10" i="6"/>
  <c r="B9" i="6"/>
  <c r="B8" i="6"/>
  <c r="B32" i="7"/>
  <c r="B31" i="7"/>
  <c r="B30" i="7"/>
  <c r="B29" i="7"/>
  <c r="B28" i="7"/>
  <c r="B27" i="7"/>
  <c r="B26" i="7"/>
  <c r="B25" i="7"/>
  <c r="B24" i="7"/>
  <c r="B23" i="7"/>
  <c r="B22" i="7"/>
  <c r="B21" i="7"/>
  <c r="B20" i="7"/>
  <c r="B19" i="7"/>
  <c r="B18" i="7"/>
  <c r="B17" i="7"/>
  <c r="B16" i="7"/>
  <c r="B15" i="7"/>
  <c r="B14" i="7"/>
  <c r="B13" i="7"/>
  <c r="B12" i="7"/>
  <c r="B11" i="7"/>
  <c r="B10" i="7"/>
  <c r="B9" i="7"/>
  <c r="B8" i="7"/>
  <c r="B32" i="8"/>
  <c r="B31" i="8"/>
  <c r="B30" i="8"/>
  <c r="B29" i="8"/>
  <c r="B28" i="8"/>
  <c r="B27" i="8"/>
  <c r="B26" i="8"/>
  <c r="B25" i="8"/>
  <c r="B24" i="8"/>
  <c r="B23" i="8"/>
  <c r="B22" i="8"/>
  <c r="B21" i="8"/>
  <c r="B20" i="8"/>
  <c r="B19" i="8"/>
  <c r="B18" i="8"/>
  <c r="B17" i="8"/>
  <c r="B16" i="8"/>
  <c r="B15" i="8"/>
  <c r="B14" i="8"/>
  <c r="B13" i="8"/>
  <c r="B12" i="8"/>
  <c r="B11" i="8"/>
  <c r="B10" i="8"/>
  <c r="B9" i="8"/>
  <c r="B8" i="8"/>
  <c r="B32" i="9"/>
  <c r="B31" i="9"/>
  <c r="B30" i="9"/>
  <c r="B29" i="9"/>
  <c r="B28" i="9"/>
  <c r="B27" i="9"/>
  <c r="B26" i="9"/>
  <c r="B25" i="9"/>
  <c r="B24" i="9"/>
  <c r="B23" i="9"/>
  <c r="B22" i="9"/>
  <c r="B21" i="9"/>
  <c r="B20" i="9"/>
  <c r="B19" i="9"/>
  <c r="B18" i="9"/>
  <c r="B17" i="9"/>
  <c r="B16" i="9"/>
  <c r="B15" i="9"/>
  <c r="B14" i="9"/>
  <c r="B13" i="9"/>
  <c r="B12" i="9"/>
  <c r="B11" i="9"/>
  <c r="B10" i="9"/>
  <c r="B9" i="9"/>
  <c r="B8" i="9"/>
  <c r="B32" i="10"/>
  <c r="B31" i="10"/>
  <c r="B30" i="10"/>
  <c r="B29" i="10"/>
  <c r="B28" i="10"/>
  <c r="B27" i="10"/>
  <c r="B26" i="10"/>
  <c r="B25" i="10"/>
  <c r="B24" i="10"/>
  <c r="B23" i="10"/>
  <c r="B22" i="10"/>
  <c r="B21" i="10"/>
  <c r="B20" i="10"/>
  <c r="B19" i="10"/>
  <c r="B18" i="10"/>
  <c r="B17" i="10"/>
  <c r="B16" i="10"/>
  <c r="B15" i="10"/>
  <c r="B14" i="10"/>
  <c r="B13" i="10"/>
  <c r="B12" i="10"/>
  <c r="B11" i="10"/>
  <c r="B10" i="10"/>
  <c r="B9" i="10"/>
  <c r="B8" i="10"/>
  <c r="B32" i="5"/>
  <c r="B31" i="5"/>
  <c r="B30" i="5"/>
  <c r="B29" i="5"/>
  <c r="B28" i="5"/>
  <c r="B27" i="5"/>
  <c r="B26" i="5"/>
  <c r="B25" i="5"/>
  <c r="B24" i="5"/>
  <c r="B23" i="5"/>
  <c r="B22" i="5"/>
  <c r="B21" i="5"/>
  <c r="B20" i="5"/>
  <c r="B19" i="5"/>
  <c r="B18" i="5"/>
  <c r="B17" i="5"/>
  <c r="B16" i="5"/>
  <c r="B15" i="5"/>
  <c r="B14" i="5"/>
  <c r="B13" i="5"/>
  <c r="B12" i="5"/>
  <c r="B11" i="5"/>
  <c r="B10" i="5"/>
  <c r="B9" i="5"/>
  <c r="B8" i="5"/>
  <c r="B32" i="4"/>
  <c r="B31" i="4"/>
  <c r="B30" i="4"/>
  <c r="B29" i="4"/>
  <c r="B28" i="4"/>
  <c r="B27" i="4"/>
  <c r="B26" i="4"/>
  <c r="B25" i="4"/>
  <c r="B24" i="4"/>
  <c r="B23" i="4"/>
  <c r="B22" i="4"/>
  <c r="B21" i="4"/>
  <c r="B20" i="4"/>
  <c r="B19" i="4"/>
  <c r="B18" i="4"/>
  <c r="B17" i="4"/>
  <c r="B16" i="4"/>
  <c r="B15" i="4"/>
  <c r="B14" i="4"/>
  <c r="B13" i="4"/>
  <c r="B12" i="4"/>
  <c r="B11" i="4"/>
  <c r="B10" i="4"/>
  <c r="B9" i="4"/>
  <c r="B8" i="4"/>
  <c r="E11" i="6" l="1"/>
  <c r="E9" i="5"/>
  <c r="M10" i="5"/>
  <c r="E9" i="8"/>
  <c r="G9" i="8" s="1"/>
  <c r="E11" i="8"/>
  <c r="G11" i="8" s="1"/>
  <c r="G9" i="6"/>
  <c r="G11" i="6"/>
  <c r="G9" i="5"/>
  <c r="M11" i="5"/>
  <c r="M10" i="8"/>
  <c r="M9" i="9"/>
  <c r="E10" i="9"/>
  <c r="G10" i="9" s="1"/>
  <c r="M11" i="9"/>
  <c r="E9" i="10"/>
  <c r="G9" i="10" s="1"/>
  <c r="M10" i="10"/>
  <c r="E11" i="10"/>
  <c r="G11" i="10" s="1"/>
  <c r="I33" i="5"/>
  <c r="I33" i="6"/>
  <c r="I33" i="4"/>
  <c r="E8" i="5"/>
  <c r="G8" i="5" s="1"/>
  <c r="F33" i="5"/>
  <c r="F33" i="6"/>
  <c r="M8" i="5"/>
  <c r="M8" i="7"/>
  <c r="F33" i="8"/>
  <c r="E8" i="9"/>
  <c r="G8" i="9" s="1"/>
  <c r="F33" i="9"/>
  <c r="M8" i="10"/>
  <c r="M8" i="6"/>
  <c r="F33" i="7"/>
  <c r="M8" i="8"/>
  <c r="F33" i="10"/>
  <c r="I33" i="7"/>
  <c r="I33" i="8"/>
  <c r="I33" i="9"/>
  <c r="I33" i="10"/>
  <c r="E8" i="4"/>
  <c r="G8" i="4" s="1"/>
  <c r="F33" i="4"/>
  <c r="M12" i="4"/>
  <c r="D11" i="11" s="1"/>
  <c r="M11" i="4"/>
  <c r="M10" i="4"/>
  <c r="M9" i="4"/>
  <c r="E12" i="4"/>
  <c r="E11" i="4"/>
  <c r="G11" i="4" s="1"/>
  <c r="E9" i="4"/>
  <c r="G9" i="4" s="1"/>
  <c r="C11" i="11"/>
  <c r="E8" i="6"/>
  <c r="G8" i="6" s="1"/>
  <c r="M9" i="5"/>
  <c r="E8" i="7"/>
  <c r="G8" i="7" s="1"/>
  <c r="G8" i="8"/>
  <c r="E8" i="10"/>
  <c r="G8" i="10" s="1"/>
  <c r="E11" i="5"/>
  <c r="G11" i="5" s="1"/>
  <c r="M8" i="9"/>
  <c r="E10" i="6"/>
  <c r="G10" i="6" s="1"/>
  <c r="E10" i="4"/>
  <c r="G10" i="4" s="1"/>
  <c r="E10" i="5"/>
  <c r="M9" i="6"/>
  <c r="M10" i="6"/>
  <c r="M11" i="6"/>
  <c r="M9" i="7"/>
  <c r="E10" i="7"/>
  <c r="G10" i="7" s="1"/>
  <c r="M11" i="7"/>
  <c r="M9" i="8"/>
  <c r="G10" i="8"/>
  <c r="M11" i="8"/>
  <c r="E9" i="9"/>
  <c r="G9" i="9" s="1"/>
  <c r="M10" i="9"/>
  <c r="E11" i="9"/>
  <c r="G11" i="9" s="1"/>
  <c r="M9" i="10"/>
  <c r="E10" i="10"/>
  <c r="G10" i="10" s="1"/>
  <c r="M11" i="10"/>
  <c r="M8" i="4"/>
  <c r="M33" i="10" l="1"/>
  <c r="E41" i="10" s="1"/>
  <c r="D7" i="11"/>
  <c r="M33" i="5"/>
  <c r="E41" i="5" s="1"/>
  <c r="G10" i="5"/>
  <c r="G33" i="5" s="1"/>
  <c r="G33" i="10"/>
  <c r="E33" i="10"/>
  <c r="C38" i="10" s="1"/>
  <c r="I38" i="10" s="1"/>
  <c r="G33" i="9"/>
  <c r="M33" i="9"/>
  <c r="E41" i="9" s="1"/>
  <c r="E33" i="9"/>
  <c r="C41" i="9" s="1"/>
  <c r="G33" i="8"/>
  <c r="M33" i="8"/>
  <c r="E41" i="8" s="1"/>
  <c r="E33" i="8"/>
  <c r="C38" i="8" s="1"/>
  <c r="I38" i="8" s="1"/>
  <c r="M33" i="7"/>
  <c r="E41" i="7" s="1"/>
  <c r="G33" i="7"/>
  <c r="E33" i="7"/>
  <c r="C41" i="7" s="1"/>
  <c r="G41" i="7" s="1"/>
  <c r="I41" i="7" s="1"/>
  <c r="M33" i="6"/>
  <c r="E41" i="6" s="1"/>
  <c r="G33" i="6"/>
  <c r="E33" i="6"/>
  <c r="E33" i="5"/>
  <c r="C41" i="5" s="1"/>
  <c r="G41" i="5" s="1"/>
  <c r="I41" i="5" s="1"/>
  <c r="C10" i="11"/>
  <c r="C8" i="11"/>
  <c r="C7" i="11"/>
  <c r="E33" i="4"/>
  <c r="C41" i="10"/>
  <c r="C38" i="9"/>
  <c r="I38" i="9" s="1"/>
  <c r="C41" i="6"/>
  <c r="G41" i="6" s="1"/>
  <c r="I41" i="6" s="1"/>
  <c r="C38" i="6"/>
  <c r="I38" i="6" s="1"/>
  <c r="M33" i="4"/>
  <c r="D10" i="11"/>
  <c r="D8" i="11"/>
  <c r="D9" i="11"/>
  <c r="G33" i="4"/>
  <c r="C9" i="11"/>
  <c r="K18" i="2"/>
  <c r="K22" i="2" s="1"/>
  <c r="K27" i="2" s="1"/>
  <c r="G18" i="2"/>
  <c r="G22" i="2" s="1"/>
  <c r="G27" i="2" s="1"/>
  <c r="C18" i="2"/>
  <c r="C22" i="2"/>
  <c r="C27" i="2" s="1"/>
  <c r="C41" i="8" l="1"/>
  <c r="G41" i="10"/>
  <c r="I41" i="10" s="1"/>
  <c r="I44" i="10" s="1"/>
  <c r="G41" i="9"/>
  <c r="I41" i="9" s="1"/>
  <c r="I44" i="9" s="1"/>
  <c r="G41" i="8"/>
  <c r="I41" i="8" s="1"/>
  <c r="I44" i="8" s="1"/>
  <c r="C38" i="7"/>
  <c r="I38" i="7" s="1"/>
  <c r="I44" i="7" s="1"/>
  <c r="I44" i="6"/>
  <c r="C38" i="5"/>
  <c r="I38" i="5" s="1"/>
  <c r="I44" i="5" s="1"/>
  <c r="H9" i="11"/>
  <c r="E41" i="4" l="1"/>
  <c r="C38" i="4" l="1"/>
  <c r="I38" i="4" s="1"/>
  <c r="C41" i="4"/>
  <c r="G41" i="4" s="1"/>
  <c r="I41" i="4" s="1"/>
  <c r="C32" i="11"/>
  <c r="I44" i="4" l="1"/>
  <c r="I48" i="4" s="1"/>
  <c r="H7" i="11"/>
  <c r="I11" i="11" s="1"/>
  <c r="H13" i="11"/>
  <c r="I46" i="7" l="1"/>
  <c r="I48" i="7" s="1"/>
  <c r="D32" i="11"/>
  <c r="H15" i="11" s="1"/>
  <c r="H17" i="11" s="1"/>
  <c r="I19" i="11" s="1"/>
  <c r="I25" i="11" s="1"/>
  <c r="I46" i="9" l="1"/>
  <c r="I48" i="9" s="1"/>
  <c r="I46" i="5"/>
  <c r="I48" i="5" s="1"/>
  <c r="I46" i="6"/>
  <c r="I48" i="6" s="1"/>
  <c r="I46" i="10"/>
  <c r="I48" i="10" s="1"/>
  <c r="I46" i="8"/>
  <c r="I48" i="8" s="1"/>
</calcChain>
</file>

<file path=xl/sharedStrings.xml><?xml version="1.0" encoding="utf-8"?>
<sst xmlns="http://schemas.openxmlformats.org/spreadsheetml/2006/main" count="570" uniqueCount="114">
  <si>
    <t>VLT</t>
  </si>
  <si>
    <t>Cash In</t>
  </si>
  <si>
    <t>Audit</t>
  </si>
  <si>
    <t>Cashout</t>
  </si>
  <si>
    <t>Actual</t>
  </si>
  <si>
    <t>Retailer Name:</t>
  </si>
  <si>
    <t>VLT ID</t>
  </si>
  <si>
    <t>Less</t>
  </si>
  <si>
    <t>Equals</t>
  </si>
  <si>
    <t>A</t>
  </si>
  <si>
    <t>B</t>
  </si>
  <si>
    <t>Cash Out</t>
  </si>
  <si>
    <t>C</t>
  </si>
  <si>
    <t>Daily Summary</t>
  </si>
  <si>
    <t>-</t>
  </si>
  <si>
    <t>=</t>
  </si>
  <si>
    <t>Net Sales</t>
  </si>
  <si>
    <t>Net Cash</t>
  </si>
  <si>
    <t>Daily Net Balance</t>
  </si>
  <si>
    <t>Negative Net Balance from yesterday</t>
  </si>
  <si>
    <t>Daily Bank Deposit</t>
  </si>
  <si>
    <t>+/-</t>
  </si>
  <si>
    <t>Date:</t>
  </si>
  <si>
    <t>Over/Short</t>
  </si>
  <si>
    <t>Monday</t>
  </si>
  <si>
    <t>Tuesday</t>
  </si>
  <si>
    <t>Wednesday</t>
  </si>
  <si>
    <t>Thursday</t>
  </si>
  <si>
    <t>Friday</t>
  </si>
  <si>
    <t>Saturday</t>
  </si>
  <si>
    <t>Sunday</t>
  </si>
  <si>
    <t>Enter data for each day into the appropriate day and column - Ensure that the information is entered in the correct machine order.</t>
  </si>
  <si>
    <t>Addition to float</t>
  </si>
  <si>
    <t>Total Float</t>
  </si>
  <si>
    <t>End of Shift Float</t>
  </si>
  <si>
    <t>Start of Shift Float</t>
  </si>
  <si>
    <t>Total Used Float</t>
  </si>
  <si>
    <t>Validations (from Validation Report)</t>
  </si>
  <si>
    <t>===========</t>
  </si>
  <si>
    <t>+</t>
  </si>
  <si>
    <t>First Shift</t>
  </si>
  <si>
    <t>Second Shift</t>
  </si>
  <si>
    <t>Third Shift</t>
  </si>
  <si>
    <t>Complete only the highlighted areas.</t>
  </si>
  <si>
    <t>Please attach Start and Ending Validation Reports and All Cashout and Validation Slips to printed form.</t>
  </si>
  <si>
    <t>Validations</t>
  </si>
  <si>
    <t>Total Cash In</t>
  </si>
  <si>
    <t>Total Cash Out</t>
  </si>
  <si>
    <t>Total Validations</t>
  </si>
  <si>
    <t>Commission</t>
  </si>
  <si>
    <t>Adjustments</t>
  </si>
  <si>
    <t>Net due</t>
  </si>
  <si>
    <t>x 15% =</t>
  </si>
  <si>
    <t xml:space="preserve">Weekly Summary for </t>
  </si>
  <si>
    <t>Totals</t>
  </si>
  <si>
    <t xml:space="preserve"> </t>
  </si>
  <si>
    <t>Using the Validation Report, found on the i-LINK, enter the total validations in the Validations column labeled B.</t>
  </si>
  <si>
    <t>Print the Retailer Daily Deposit Report from the i-LINK and verify that the Balance on the report equals</t>
  </si>
  <si>
    <t>To Start a New Week.</t>
  </si>
  <si>
    <t>To Enter Daily Data</t>
  </si>
  <si>
    <t>NOTE: The Retailer Daily Deposit Report is not available until 6am the morning after game day.</t>
  </si>
  <si>
    <t>Highlight all of the cells for the 7 days shown and hit the delete key on the keyboard.</t>
  </si>
  <si>
    <t>Any  overages or shortages will be populated in the field marked OVER/SHORT</t>
  </si>
  <si>
    <t xml:space="preserve">Refer to the specific VLT to check the Stacker Box for any jammed or misplaced bills. </t>
  </si>
  <si>
    <t>the Daily Net Balance on each Day's accounting tab</t>
  </si>
  <si>
    <t>The weekly summary included at the end, should reflect the information on the invoice.  Manually enter any information into the adjustments box on the summary, where needed.</t>
  </si>
  <si>
    <t>A float balancing sheet has been included in this document.  It can be printed and completed manually, or completed electronically and then printed.  It will need to be reset each day for re-use.</t>
  </si>
  <si>
    <t>The Daily sheets can be printed for  records purposes, but it is not neccesary to keep them.  The amounts on each days reports should be the same as the information on the daily sales reports.  If it is not, contact the AGLC Hotline.</t>
  </si>
  <si>
    <t>Follow instructions below to enter data for the current week.</t>
  </si>
  <si>
    <t>NOTE: Cash-in and Cash-out information should be taken from each machine's Audit Tickets.</t>
  </si>
  <si>
    <t>Video Lottery Retailer Daily Accounting Form</t>
  </si>
  <si>
    <t>Current Reading</t>
  </si>
  <si>
    <t>Previous Reading</t>
  </si>
  <si>
    <t>Daily Total</t>
  </si>
  <si>
    <t>Actual Cash from VLT</t>
  </si>
  <si>
    <t>Total Cashout Slips</t>
  </si>
  <si>
    <t>The yellow areas should be blank, but if not, erase the data in the yellow areas. (highlight the area and press the delete key)</t>
  </si>
  <si>
    <t>Select red Enter Date cell at the top of the page. Enter in Sunday's date for the current information week.</t>
  </si>
  <si>
    <t>NOTE</t>
  </si>
  <si>
    <t>Total Cross Validations</t>
  </si>
  <si>
    <t>Cross Site Validations:</t>
  </si>
  <si>
    <t>Total Validations:</t>
  </si>
  <si>
    <t>(+/-)</t>
  </si>
  <si>
    <t>('+/-)</t>
  </si>
  <si>
    <t>Ram Clear</t>
  </si>
  <si>
    <t>YES</t>
  </si>
  <si>
    <t>If a machine was RAM cleared (had the meters reset) by an AGLC technician, choose  YES from the drop down list in the red</t>
  </si>
  <si>
    <t>RAM clear box for the appropriate day.  This will reset the calculation of the Cash In on the daily tab to become</t>
  </si>
  <si>
    <t>Master Cash In (which will be zero).</t>
  </si>
  <si>
    <t xml:space="preserve">   Enter retailer name in box on left</t>
  </si>
  <si>
    <t xml:space="preserve">   Enter Sundays' date for the start of the week</t>
  </si>
  <si>
    <t>SUBTOTALS</t>
  </si>
  <si>
    <t>Less:</t>
  </si>
  <si>
    <t>Equals:</t>
  </si>
  <si>
    <t>(where applicable)</t>
  </si>
  <si>
    <t>TOTAL VALIDATIONS</t>
  </si>
  <si>
    <t>If Net Sales is positvie, subtract 15% from Net Cash</t>
  </si>
  <si>
    <t>If Net Sales is negative, add 15% to Net Cash</t>
  </si>
  <si>
    <t>x15%</t>
  </si>
  <si>
    <t xml:space="preserve">  NET CASH</t>
  </si>
  <si>
    <t>For daily deposits only</t>
  </si>
  <si>
    <t>Cash Out (Audit Tickets)           C</t>
  </si>
  <si>
    <t>Validations   B</t>
  </si>
  <si>
    <t>Cash In (Audit Tickets)                     A</t>
  </si>
  <si>
    <r>
      <t xml:space="preserve">This workbook will complete the accounting for each day of the week, as it is entered.  All of the data in the day tabs are protected, as the information is calculated based upon what is entered in the </t>
    </r>
    <r>
      <rPr>
        <b/>
        <i/>
        <sz val="12"/>
        <rFont val="Times New Roman"/>
        <family val="1"/>
      </rPr>
      <t>Daily Data</t>
    </r>
    <r>
      <rPr>
        <sz val="12"/>
        <rFont val="Times New Roman"/>
        <family val="1"/>
      </rPr>
      <t xml:space="preserve"> Tab.</t>
    </r>
  </si>
  <si>
    <r>
      <t xml:space="preserve">Open the last weeks spreadsheet and choose </t>
    </r>
    <r>
      <rPr>
        <b/>
        <sz val="12"/>
        <rFont val="Times New Roman"/>
        <family val="1"/>
      </rPr>
      <t>Save As</t>
    </r>
    <r>
      <rPr>
        <sz val="12"/>
        <rFont val="Times New Roman"/>
        <family val="1"/>
      </rPr>
      <t>.  Change the file name to reflect the new week to be entered.</t>
    </r>
  </si>
  <si>
    <r>
      <t>Copy data from the previous weeks Sunday (from last weeks spreadsheet) and paste into the blue hightlighted Sunday under the</t>
    </r>
    <r>
      <rPr>
        <b/>
        <sz val="12"/>
        <rFont val="Times New Roman"/>
        <family val="1"/>
      </rPr>
      <t xml:space="preserve"> Daily Data Tab.</t>
    </r>
  </si>
  <si>
    <r>
      <t xml:space="preserve">Copy the </t>
    </r>
    <r>
      <rPr>
        <b/>
        <sz val="12"/>
        <rFont val="Times New Roman"/>
        <family val="1"/>
      </rPr>
      <t>VLT ID</t>
    </r>
    <r>
      <rPr>
        <sz val="12"/>
        <rFont val="Times New Roman"/>
        <family val="1"/>
      </rPr>
      <t xml:space="preserve"> column from the previous week's spreadsheet and past ino the blue highlighted column for the current week.</t>
    </r>
  </si>
  <si>
    <r>
      <t xml:space="preserve">Click on the </t>
    </r>
    <r>
      <rPr>
        <b/>
        <sz val="12"/>
        <rFont val="Times New Roman"/>
        <family val="1"/>
      </rPr>
      <t>Daily Data</t>
    </r>
    <r>
      <rPr>
        <sz val="12"/>
        <rFont val="Times New Roman"/>
        <family val="1"/>
      </rPr>
      <t xml:space="preserve"> Tab to enter data.  You should only input information into the Daily Data.</t>
    </r>
  </si>
  <si>
    <r>
      <rPr>
        <b/>
        <sz val="12"/>
        <rFont val="Times New Roman"/>
        <family val="1"/>
      </rPr>
      <t>NOTE: Retailers are responsible for any overages or shortages</t>
    </r>
    <r>
      <rPr>
        <sz val="12"/>
        <rFont val="Times New Roman"/>
        <family val="1"/>
      </rPr>
      <t>.</t>
    </r>
  </si>
  <si>
    <t>through</t>
  </si>
  <si>
    <t>Prior Credit Balance</t>
  </si>
  <si>
    <t>Enter Date</t>
  </si>
  <si>
    <t>Retailer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</si>
</sst>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1009]mmmm\ d\,\ yyyy;@"/>
  </numFmts>
  <fonts count="16" x14ac:knownFonts="1">
    <font>
      <sz val="12"/>
      <name val="Batang"/>
    </font>
    <font>
      <sz val="11"/>
      <color theme="1"/>
      <name val="Calibri"/>
      <family val="2"/>
      <scheme val="minor"/>
    </font>
    <font>
      <sz val="8"/>
      <name val="Batang"/>
      <family val="1"/>
    </font>
    <font>
      <sz val="12"/>
      <name val="Times New Roman"/>
      <family val="1"/>
    </font>
    <font>
      <b/>
      <i/>
      <sz val="12"/>
      <name val="Times New Roman"/>
      <family val="1"/>
    </font>
    <font>
      <b/>
      <sz val="12"/>
      <name val="Times New Roman"/>
      <family val="1"/>
    </font>
    <font>
      <b/>
      <i/>
      <sz val="16"/>
      <name val="Times New Roman"/>
      <family val="1"/>
    </font>
    <font>
      <sz val="16"/>
      <name val="Times New Roman"/>
      <family val="1"/>
    </font>
    <font>
      <sz val="18"/>
      <name val="Times New Roman"/>
      <family val="1"/>
    </font>
    <font>
      <b/>
      <sz val="10"/>
      <name val="Times New Roman"/>
      <family val="1"/>
    </font>
    <font>
      <b/>
      <sz val="16"/>
      <name val="Times New Roman"/>
      <family val="1"/>
    </font>
    <font>
      <sz val="10"/>
      <name val="Times New Roman"/>
      <family val="1"/>
    </font>
    <font>
      <b/>
      <sz val="11"/>
      <name val="Times New Roman"/>
      <family val="1"/>
    </font>
    <font>
      <b/>
      <sz val="14"/>
      <name val="Times New Roman"/>
      <family val="1"/>
    </font>
    <font>
      <b/>
      <sz val="16"/>
      <color indexed="10"/>
      <name val="Times New Roman"/>
      <family val="1"/>
    </font>
    <font>
      <b/>
      <sz val="10"/>
      <color indexed="10"/>
      <name val="Times New Roman"/>
      <family val="1"/>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0000"/>
        <bgColor indexed="64"/>
      </patternFill>
    </fill>
    <fill>
      <patternFill patternType="solid">
        <fgColor rgb="FFCCFFFF"/>
        <bgColor indexed="64"/>
      </patternFill>
    </fill>
    <fill>
      <patternFill patternType="solid">
        <fgColor rgb="FFFFFF99"/>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bottom/>
      <diagonal/>
    </border>
    <border>
      <left style="thin">
        <color auto="1"/>
      </left>
      <right style="thick">
        <color indexed="64"/>
      </right>
      <top style="thick">
        <color indexed="64"/>
      </top>
      <bottom/>
      <diagonal/>
    </border>
    <border>
      <left/>
      <right style="thin">
        <color auto="1"/>
      </right>
      <top/>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style="thick">
        <color indexed="64"/>
      </top>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right/>
      <top/>
      <bottom style="thick">
        <color indexed="64"/>
      </bottom>
      <diagonal/>
    </border>
    <border>
      <left style="thick">
        <color indexed="64"/>
      </left>
      <right/>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medium">
        <color indexed="64"/>
      </left>
      <right/>
      <top style="thin">
        <color indexed="64"/>
      </top>
      <bottom style="thick">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2">
    <xf numFmtId="0" fontId="0" fillId="0" borderId="0"/>
    <xf numFmtId="0" fontId="1" fillId="0" borderId="0"/>
  </cellStyleXfs>
  <cellXfs count="265">
    <xf numFmtId="0" fontId="0" fillId="0" borderId="0" xfId="0"/>
    <xf numFmtId="0" fontId="3" fillId="0" borderId="0" xfId="0" applyFont="1"/>
    <xf numFmtId="0" fontId="5" fillId="0" borderId="17" xfId="0" applyFont="1" applyBorder="1"/>
    <xf numFmtId="0" fontId="5" fillId="0" borderId="18" xfId="0" applyFont="1" applyBorder="1"/>
    <xf numFmtId="0" fontId="3" fillId="0" borderId="0" xfId="0" applyFont="1" applyAlignment="1">
      <alignment horizontal="left" vertical="top"/>
    </xf>
    <xf numFmtId="0" fontId="3" fillId="0" borderId="0" xfId="0" applyFont="1" applyAlignment="1"/>
    <xf numFmtId="0" fontId="3" fillId="0" borderId="0" xfId="0" applyFont="1" applyAlignment="1">
      <alignment horizontal="left" vertical="top" wrapText="1"/>
    </xf>
    <xf numFmtId="0" fontId="5" fillId="0" borderId="18" xfId="0" applyFont="1" applyBorder="1" applyAlignment="1">
      <alignment vertical="top" wrapText="1"/>
    </xf>
    <xf numFmtId="0" fontId="3" fillId="0" borderId="0" xfId="0" applyFont="1" applyAlignment="1">
      <alignmen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3" fillId="0" borderId="0" xfId="0" applyFont="1" applyAlignment="1">
      <alignment wrapText="1"/>
    </xf>
    <xf numFmtId="0" fontId="3" fillId="0" borderId="0" xfId="0" applyFont="1" applyFill="1" applyBorder="1" applyAlignment="1"/>
    <xf numFmtId="8" fontId="7" fillId="2" borderId="6" xfId="0" applyNumberFormat="1" applyFont="1" applyFill="1" applyBorder="1" applyProtection="1">
      <protection locked="0"/>
    </xf>
    <xf numFmtId="1" fontId="11" fillId="0" borderId="0" xfId="0" applyNumberFormat="1" applyFont="1" applyAlignment="1" applyProtection="1">
      <alignment horizontal="center"/>
    </xf>
    <xf numFmtId="0" fontId="11" fillId="0" borderId="0" xfId="0" applyFont="1" applyProtection="1"/>
    <xf numFmtId="0" fontId="11" fillId="0" borderId="0" xfId="0" applyFont="1" applyBorder="1" applyProtection="1"/>
    <xf numFmtId="0" fontId="11" fillId="0" borderId="0" xfId="1" applyFont="1" applyProtection="1"/>
    <xf numFmtId="0" fontId="11" fillId="4" borderId="0" xfId="1" applyFont="1" applyFill="1" applyBorder="1" applyProtection="1"/>
    <xf numFmtId="0" fontId="10" fillId="0" borderId="0" xfId="0" applyFont="1" applyBorder="1" applyAlignment="1" applyProtection="1">
      <alignment horizontal="center"/>
    </xf>
    <xf numFmtId="0" fontId="11" fillId="4" borderId="0" xfId="0" applyFont="1" applyFill="1" applyBorder="1" applyProtection="1"/>
    <xf numFmtId="0" fontId="11" fillId="4" borderId="0" xfId="0" applyFont="1" applyFill="1" applyProtection="1"/>
    <xf numFmtId="165" fontId="15" fillId="0" borderId="0" xfId="0" applyNumberFormat="1" applyFont="1" applyBorder="1" applyAlignment="1" applyProtection="1">
      <alignment horizontal="center"/>
    </xf>
    <xf numFmtId="15" fontId="11" fillId="0" borderId="0" xfId="0" applyNumberFormat="1" applyFont="1" applyProtection="1"/>
    <xf numFmtId="0" fontId="11" fillId="0" borderId="64" xfId="0" applyFont="1" applyBorder="1" applyProtection="1"/>
    <xf numFmtId="1" fontId="5" fillId="0" borderId="0" xfId="0" applyNumberFormat="1" applyFont="1" applyAlignment="1" applyProtection="1">
      <alignment horizontal="center"/>
    </xf>
    <xf numFmtId="0" fontId="5" fillId="0" borderId="43" xfId="0" applyFont="1" applyBorder="1" applyAlignment="1" applyProtection="1">
      <alignment horizontal="center"/>
    </xf>
    <xf numFmtId="0" fontId="5" fillId="2" borderId="44" xfId="0" applyFont="1" applyFill="1" applyBorder="1" applyAlignment="1" applyProtection="1">
      <alignment horizontal="center"/>
    </xf>
    <xf numFmtId="0" fontId="5" fillId="2" borderId="45" xfId="0" applyFont="1" applyFill="1" applyBorder="1" applyAlignment="1" applyProtection="1">
      <alignment horizontal="center"/>
    </xf>
    <xf numFmtId="0" fontId="5" fillId="0" borderId="0" xfId="0" applyFont="1" applyBorder="1" applyAlignment="1" applyProtection="1">
      <alignment horizontal="center"/>
    </xf>
    <xf numFmtId="0" fontId="5" fillId="0" borderId="44" xfId="0" applyFont="1" applyBorder="1" applyAlignment="1" applyProtection="1">
      <alignment horizontal="center"/>
    </xf>
    <xf numFmtId="0" fontId="5" fillId="0" borderId="45" xfId="0" applyFont="1" applyBorder="1" applyAlignment="1" applyProtection="1">
      <alignment horizontal="center"/>
    </xf>
    <xf numFmtId="0" fontId="11" fillId="4" borderId="0" xfId="1" applyFont="1" applyFill="1" applyBorder="1" applyAlignment="1" applyProtection="1">
      <alignment horizontal="center" wrapText="1"/>
    </xf>
    <xf numFmtId="0" fontId="5" fillId="0" borderId="61" xfId="0" applyFont="1" applyBorder="1" applyAlignment="1" applyProtection="1">
      <alignment horizontal="center"/>
    </xf>
    <xf numFmtId="0" fontId="5" fillId="0" borderId="52" xfId="0" applyFont="1" applyBorder="1" applyAlignment="1" applyProtection="1">
      <alignment horizontal="center"/>
    </xf>
    <xf numFmtId="0" fontId="9" fillId="4" borderId="0" xfId="1" applyFont="1" applyFill="1" applyBorder="1" applyAlignment="1" applyProtection="1">
      <alignment horizontal="center" wrapText="1"/>
    </xf>
    <xf numFmtId="0" fontId="5" fillId="0" borderId="0" xfId="0" applyFont="1" applyAlignment="1" applyProtection="1">
      <alignment horizontal="center"/>
    </xf>
    <xf numFmtId="0" fontId="11" fillId="0" borderId="46" xfId="0" applyFont="1" applyBorder="1" applyAlignment="1" applyProtection="1">
      <alignment horizontal="center"/>
    </xf>
    <xf numFmtId="0" fontId="9" fillId="2" borderId="0" xfId="0" applyFont="1" applyFill="1" applyBorder="1" applyAlignment="1" applyProtection="1">
      <alignment horizontal="center"/>
    </xf>
    <xf numFmtId="0" fontId="9" fillId="2" borderId="47" xfId="0" applyFont="1" applyFill="1" applyBorder="1" applyAlignment="1" applyProtection="1">
      <alignment horizontal="center"/>
    </xf>
    <xf numFmtId="0" fontId="11" fillId="0" borderId="0" xfId="0" applyFont="1" applyBorder="1" applyAlignment="1" applyProtection="1">
      <alignment horizontal="center"/>
    </xf>
    <xf numFmtId="0" fontId="9" fillId="0" borderId="46" xfId="0" applyFont="1" applyBorder="1" applyAlignment="1" applyProtection="1">
      <alignment horizontal="center"/>
    </xf>
    <xf numFmtId="0" fontId="9" fillId="0" borderId="0" xfId="0" applyFont="1" applyBorder="1" applyAlignment="1" applyProtection="1">
      <alignment horizontal="center"/>
    </xf>
    <xf numFmtId="0" fontId="9" fillId="0" borderId="47" xfId="0" applyFont="1" applyBorder="1" applyAlignment="1" applyProtection="1">
      <alignment horizontal="center"/>
    </xf>
    <xf numFmtId="0" fontId="9" fillId="0" borderId="53" xfId="0" applyFont="1" applyBorder="1" applyAlignment="1" applyProtection="1">
      <alignment horizontal="center"/>
    </xf>
    <xf numFmtId="0" fontId="9" fillId="0" borderId="51" xfId="0" applyFont="1" applyBorder="1" applyAlignment="1" applyProtection="1">
      <alignment horizontal="center"/>
    </xf>
    <xf numFmtId="0" fontId="11" fillId="0" borderId="0" xfId="0" applyFont="1" applyAlignment="1" applyProtection="1">
      <alignment horizontal="center"/>
    </xf>
    <xf numFmtId="0" fontId="9" fillId="2" borderId="46" xfId="0" applyFont="1" applyFill="1" applyBorder="1" applyAlignment="1" applyProtection="1">
      <alignment horizontal="center"/>
    </xf>
    <xf numFmtId="1" fontId="11" fillId="0" borderId="0" xfId="0" applyNumberFormat="1" applyFont="1" applyBorder="1" applyAlignment="1" applyProtection="1">
      <alignment horizontal="center"/>
      <protection locked="0"/>
    </xf>
    <xf numFmtId="0" fontId="9" fillId="2" borderId="65" xfId="0" applyNumberFormat="1" applyFont="1" applyFill="1" applyBorder="1" applyAlignment="1" applyProtection="1">
      <alignment horizontal="center"/>
      <protection locked="0"/>
    </xf>
    <xf numFmtId="8" fontId="11" fillId="2" borderId="11" xfId="0" applyNumberFormat="1" applyFont="1" applyFill="1" applyBorder="1" applyProtection="1">
      <protection locked="0"/>
    </xf>
    <xf numFmtId="8" fontId="11" fillId="2" borderId="5" xfId="0" applyNumberFormat="1" applyFont="1" applyFill="1" applyBorder="1" applyProtection="1">
      <protection locked="0"/>
    </xf>
    <xf numFmtId="8" fontId="11" fillId="2" borderId="49" xfId="0" applyNumberFormat="1" applyFont="1" applyFill="1" applyBorder="1" applyProtection="1">
      <protection locked="0"/>
    </xf>
    <xf numFmtId="8" fontId="11" fillId="0" borderId="0" xfId="0" applyNumberFormat="1" applyFont="1" applyBorder="1" applyProtection="1">
      <protection locked="0"/>
    </xf>
    <xf numFmtId="8" fontId="11" fillId="3" borderId="48" xfId="0" applyNumberFormat="1" applyFont="1" applyFill="1" applyBorder="1" applyProtection="1">
      <protection locked="0"/>
    </xf>
    <xf numFmtId="8" fontId="11" fillId="3" borderId="5" xfId="0" applyNumberFormat="1" applyFont="1" applyFill="1" applyBorder="1" applyProtection="1">
      <protection locked="0"/>
    </xf>
    <xf numFmtId="8" fontId="11" fillId="3" borderId="10" xfId="0" applyNumberFormat="1" applyFont="1" applyFill="1" applyBorder="1" applyProtection="1">
      <protection locked="0"/>
    </xf>
    <xf numFmtId="8" fontId="11" fillId="5" borderId="59" xfId="1" applyNumberFormat="1" applyFont="1" applyFill="1" applyBorder="1" applyAlignment="1" applyProtection="1">
      <alignment horizontal="center"/>
      <protection locked="0"/>
    </xf>
    <xf numFmtId="8" fontId="11" fillId="4" borderId="0" xfId="0" applyNumberFormat="1" applyFont="1" applyFill="1" applyBorder="1" applyProtection="1">
      <protection locked="0"/>
    </xf>
    <xf numFmtId="8" fontId="11" fillId="3" borderId="40" xfId="0" applyNumberFormat="1" applyFont="1" applyFill="1" applyBorder="1" applyProtection="1">
      <protection locked="0"/>
    </xf>
    <xf numFmtId="8" fontId="11" fillId="3" borderId="1" xfId="0" applyNumberFormat="1" applyFont="1" applyFill="1" applyBorder="1" applyProtection="1">
      <protection locked="0"/>
    </xf>
    <xf numFmtId="8" fontId="11" fillId="3" borderId="41" xfId="0" applyNumberFormat="1" applyFont="1" applyFill="1" applyBorder="1" applyProtection="1">
      <protection locked="0"/>
    </xf>
    <xf numFmtId="8" fontId="11" fillId="5" borderId="62" xfId="0" applyNumberFormat="1" applyFont="1" applyFill="1" applyBorder="1" applyProtection="1">
      <protection locked="0"/>
    </xf>
    <xf numFmtId="8" fontId="11" fillId="3" borderId="49" xfId="0" applyNumberFormat="1" applyFont="1" applyFill="1" applyBorder="1" applyProtection="1">
      <protection locked="0"/>
    </xf>
    <xf numFmtId="4" fontId="11" fillId="5" borderId="62" xfId="0" applyNumberFormat="1" applyFont="1" applyFill="1" applyBorder="1" applyProtection="1">
      <protection locked="0"/>
    </xf>
    <xf numFmtId="4" fontId="11" fillId="0" borderId="0" xfId="0" applyNumberFormat="1" applyFont="1" applyBorder="1" applyProtection="1">
      <protection locked="0"/>
    </xf>
    <xf numFmtId="1" fontId="11" fillId="0" borderId="0" xfId="0" applyNumberFormat="1" applyFont="1" applyAlignment="1" applyProtection="1">
      <alignment horizontal="center"/>
      <protection locked="0"/>
    </xf>
    <xf numFmtId="0" fontId="9" fillId="2" borderId="40" xfId="0" applyNumberFormat="1" applyFont="1" applyFill="1" applyBorder="1" applyAlignment="1" applyProtection="1">
      <alignment horizontal="center"/>
      <protection locked="0"/>
    </xf>
    <xf numFmtId="8" fontId="11" fillId="2" borderId="1" xfId="0" applyNumberFormat="1" applyFont="1" applyFill="1" applyBorder="1" applyProtection="1">
      <protection locked="0"/>
    </xf>
    <xf numFmtId="8" fontId="11" fillId="2" borderId="41" xfId="0" applyNumberFormat="1" applyFont="1" applyFill="1" applyBorder="1" applyProtection="1">
      <protection locked="0"/>
    </xf>
    <xf numFmtId="8" fontId="11" fillId="5" borderId="59" xfId="0" applyNumberFormat="1" applyFont="1" applyFill="1" applyBorder="1" applyProtection="1">
      <protection locked="0"/>
    </xf>
    <xf numFmtId="8" fontId="11" fillId="4" borderId="0" xfId="1" applyNumberFormat="1" applyFont="1" applyFill="1" applyBorder="1" applyAlignment="1" applyProtection="1">
      <alignment horizontal="center"/>
      <protection locked="0"/>
    </xf>
    <xf numFmtId="0" fontId="11" fillId="5" borderId="59" xfId="1" applyFont="1" applyFill="1" applyBorder="1" applyAlignment="1" applyProtection="1">
      <alignment horizontal="center"/>
      <protection locked="0"/>
    </xf>
    <xf numFmtId="4" fontId="11" fillId="0" borderId="0" xfId="0" applyNumberFormat="1" applyFont="1" applyProtection="1">
      <protection locked="0"/>
    </xf>
    <xf numFmtId="8" fontId="11" fillId="5" borderId="59" xfId="1" applyNumberFormat="1" applyFont="1" applyFill="1" applyBorder="1" applyProtection="1">
      <protection locked="0"/>
    </xf>
    <xf numFmtId="8" fontId="11" fillId="4" borderId="0" xfId="1" applyNumberFormat="1" applyFont="1" applyFill="1" applyBorder="1" applyProtection="1">
      <protection locked="0"/>
    </xf>
    <xf numFmtId="164" fontId="11" fillId="5" borderId="59" xfId="1" applyNumberFormat="1" applyFont="1" applyFill="1" applyBorder="1" applyProtection="1">
      <protection locked="0"/>
    </xf>
    <xf numFmtId="8" fontId="11" fillId="6" borderId="1" xfId="0" applyNumberFormat="1" applyFont="1" applyFill="1" applyBorder="1" applyProtection="1">
      <protection locked="0"/>
    </xf>
    <xf numFmtId="0" fontId="9" fillId="2" borderId="50" xfId="0" applyNumberFormat="1" applyFont="1" applyFill="1" applyBorder="1" applyAlignment="1" applyProtection="1">
      <alignment horizontal="center"/>
      <protection locked="0"/>
    </xf>
    <xf numFmtId="8" fontId="11" fillId="2" borderId="28" xfId="0" applyNumberFormat="1" applyFont="1" applyFill="1" applyBorder="1" applyProtection="1">
      <protection locked="0"/>
    </xf>
    <xf numFmtId="8" fontId="11" fillId="2" borderId="66" xfId="0" applyNumberFormat="1" applyFont="1" applyFill="1" applyBorder="1" applyProtection="1">
      <protection locked="0"/>
    </xf>
    <xf numFmtId="8" fontId="11" fillId="3" borderId="67" xfId="0" applyNumberFormat="1" applyFont="1" applyFill="1" applyBorder="1" applyProtection="1">
      <protection locked="0"/>
    </xf>
    <xf numFmtId="8" fontId="11" fillId="3" borderId="28" xfId="0" applyNumberFormat="1" applyFont="1" applyFill="1" applyBorder="1" applyProtection="1">
      <protection locked="0"/>
    </xf>
    <xf numFmtId="8" fontId="11" fillId="3" borderId="66" xfId="0" applyNumberFormat="1" applyFont="1" applyFill="1" applyBorder="1" applyProtection="1">
      <protection locked="0"/>
    </xf>
    <xf numFmtId="8" fontId="11" fillId="5" borderId="60" xfId="1" applyNumberFormat="1" applyFont="1" applyFill="1" applyBorder="1" applyProtection="1">
      <protection locked="0"/>
    </xf>
    <xf numFmtId="164" fontId="11" fillId="5" borderId="60" xfId="1" applyNumberFormat="1" applyFont="1" applyFill="1" applyBorder="1" applyProtection="1">
      <protection locked="0"/>
    </xf>
    <xf numFmtId="1" fontId="11" fillId="0" borderId="0" xfId="0" applyNumberFormat="1" applyFont="1" applyBorder="1" applyAlignment="1" applyProtection="1">
      <alignment horizontal="center"/>
    </xf>
    <xf numFmtId="1" fontId="11" fillId="0" borderId="0" xfId="0" applyNumberFormat="1" applyFont="1" applyBorder="1" applyProtection="1">
      <protection locked="0"/>
    </xf>
    <xf numFmtId="4" fontId="9" fillId="2" borderId="19" xfId="0" applyNumberFormat="1" applyFont="1" applyFill="1" applyBorder="1" applyAlignment="1" applyProtection="1">
      <alignment horizontal="centerContinuous"/>
      <protection locked="0"/>
    </xf>
    <xf numFmtId="4" fontId="9" fillId="2" borderId="54" xfId="0" applyNumberFormat="1" applyFont="1" applyFill="1" applyBorder="1" applyAlignment="1" applyProtection="1">
      <alignment horizontal="centerContinuous"/>
      <protection locked="0"/>
    </xf>
    <xf numFmtId="8" fontId="11" fillId="2" borderId="24" xfId="0" applyNumberFormat="1" applyFont="1" applyFill="1" applyBorder="1" applyProtection="1">
      <protection locked="0"/>
    </xf>
    <xf numFmtId="8" fontId="11" fillId="0" borderId="0" xfId="0" applyNumberFormat="1" applyFont="1" applyBorder="1" applyProtection="1"/>
    <xf numFmtId="8" fontId="9" fillId="3" borderId="19" xfId="0" applyNumberFormat="1" applyFont="1" applyFill="1" applyBorder="1" applyAlignment="1" applyProtection="1">
      <alignment horizontal="centerContinuous"/>
    </xf>
    <xf numFmtId="8" fontId="9" fillId="7" borderId="54" xfId="0" applyNumberFormat="1" applyFont="1" applyFill="1" applyBorder="1" applyAlignment="1" applyProtection="1">
      <alignment horizontal="centerContinuous"/>
    </xf>
    <xf numFmtId="164" fontId="11" fillId="0" borderId="46" xfId="1" applyNumberFormat="1" applyFont="1" applyFill="1" applyBorder="1" applyProtection="1"/>
    <xf numFmtId="164" fontId="11" fillId="4" borderId="0" xfId="1" applyNumberFormat="1" applyFont="1" applyFill="1" applyBorder="1" applyProtection="1"/>
    <xf numFmtId="164" fontId="11" fillId="0" borderId="0" xfId="1" applyNumberFormat="1" applyFont="1" applyFill="1" applyBorder="1" applyProtection="1"/>
    <xf numFmtId="164" fontId="11" fillId="0" borderId="0" xfId="0" applyNumberFormat="1" applyFont="1" applyBorder="1" applyProtection="1"/>
    <xf numFmtId="1" fontId="11" fillId="0" borderId="0" xfId="0" applyNumberFormat="1" applyFont="1" applyProtection="1">
      <protection locked="0"/>
    </xf>
    <xf numFmtId="4" fontId="9" fillId="2" borderId="68" xfId="0" applyNumberFormat="1" applyFont="1" applyFill="1" applyBorder="1" applyAlignment="1" applyProtection="1">
      <alignment horizontal="centerContinuous"/>
      <protection locked="0"/>
    </xf>
    <xf numFmtId="4" fontId="9" fillId="2" borderId="56" xfId="0" applyNumberFormat="1" applyFont="1" applyFill="1" applyBorder="1" applyAlignment="1" applyProtection="1">
      <alignment horizontal="centerContinuous"/>
      <protection locked="0"/>
    </xf>
    <xf numFmtId="8" fontId="11" fillId="2" borderId="29" xfId="0" applyNumberFormat="1" applyFont="1" applyFill="1" applyBorder="1" applyProtection="1">
      <protection locked="0"/>
    </xf>
    <xf numFmtId="8" fontId="9" fillId="3" borderId="55" xfId="0" applyNumberFormat="1" applyFont="1" applyFill="1" applyBorder="1" applyAlignment="1" applyProtection="1">
      <alignment horizontal="centerContinuous"/>
    </xf>
    <xf numFmtId="0" fontId="3" fillId="7" borderId="56" xfId="0" applyFont="1" applyFill="1" applyBorder="1" applyAlignment="1" applyProtection="1">
      <alignment horizontal="centerContinuous"/>
    </xf>
    <xf numFmtId="8" fontId="11" fillId="3" borderId="42" xfId="0" applyNumberFormat="1" applyFont="1" applyFill="1" applyBorder="1" applyProtection="1">
      <protection locked="0"/>
    </xf>
    <xf numFmtId="1" fontId="11" fillId="0" borderId="0" xfId="0" applyNumberFormat="1" applyFont="1" applyBorder="1" applyProtection="1"/>
    <xf numFmtId="0" fontId="11" fillId="0" borderId="0" xfId="1" applyFont="1" applyBorder="1" applyProtection="1"/>
    <xf numFmtId="0" fontId="11" fillId="0" borderId="0" xfId="0" applyFont="1" applyBorder="1" applyAlignment="1" applyProtection="1">
      <alignment horizontal="right"/>
    </xf>
    <xf numFmtId="0" fontId="3" fillId="0" borderId="0" xfId="0" applyFont="1" applyProtection="1"/>
    <xf numFmtId="0" fontId="3" fillId="0" borderId="0" xfId="0" applyFont="1" applyAlignment="1" applyProtection="1">
      <alignment horizontal="right"/>
    </xf>
    <xf numFmtId="8" fontId="3" fillId="0" borderId="0" xfId="0" applyNumberFormat="1" applyFont="1" applyProtection="1"/>
    <xf numFmtId="164" fontId="3" fillId="0" borderId="0" xfId="0" applyNumberFormat="1" applyFont="1" applyProtection="1"/>
    <xf numFmtId="8" fontId="3" fillId="2" borderId="1" xfId="0" applyNumberFormat="1" applyFont="1" applyFill="1" applyBorder="1" applyProtection="1">
      <protection locked="0"/>
    </xf>
    <xf numFmtId="164" fontId="3" fillId="0" borderId="0" xfId="0" applyNumberFormat="1" applyFont="1" applyBorder="1" applyProtection="1"/>
    <xf numFmtId="164" fontId="3" fillId="2" borderId="1" xfId="0" applyNumberFormat="1" applyFont="1" applyFill="1" applyBorder="1" applyProtection="1">
      <protection locked="0"/>
    </xf>
    <xf numFmtId="0" fontId="3" fillId="0" borderId="0" xfId="0" applyFont="1" applyFill="1" applyProtection="1"/>
    <xf numFmtId="8" fontId="3" fillId="0" borderId="0" xfId="0" quotePrefix="1" applyNumberFormat="1" applyFont="1" applyAlignment="1" applyProtection="1">
      <alignment horizontal="center"/>
    </xf>
    <xf numFmtId="164" fontId="3" fillId="0" borderId="0" xfId="0" quotePrefix="1" applyNumberFormat="1" applyFont="1" applyAlignment="1" applyProtection="1">
      <alignment horizontal="center"/>
    </xf>
    <xf numFmtId="8" fontId="3" fillId="0" borderId="1" xfId="0" applyNumberFormat="1" applyFont="1" applyBorder="1" applyProtection="1"/>
    <xf numFmtId="164" fontId="3" fillId="0" borderId="1" xfId="0" applyNumberFormat="1" applyFont="1" applyBorder="1" applyProtection="1"/>
    <xf numFmtId="8" fontId="3" fillId="0" borderId="0" xfId="0" applyNumberFormat="1" applyFont="1" applyBorder="1" applyProtection="1"/>
    <xf numFmtId="8" fontId="6" fillId="0" borderId="0" xfId="0" applyNumberFormat="1" applyFont="1" applyAlignment="1" applyProtection="1">
      <alignment horizontal="left" vertical="center"/>
    </xf>
    <xf numFmtId="8" fontId="7" fillId="0" borderId="0" xfId="0" applyNumberFormat="1" applyFont="1" applyAlignment="1" applyProtection="1">
      <alignment horizontal="center" vertical="center"/>
    </xf>
    <xf numFmtId="8" fontId="7" fillId="0" borderId="0" xfId="0" applyNumberFormat="1" applyFont="1" applyAlignment="1" applyProtection="1">
      <alignment horizontal="center" vertical="center" wrapText="1"/>
    </xf>
    <xf numFmtId="8" fontId="7" fillId="0" borderId="2" xfId="0" applyNumberFormat="1" applyFont="1" applyBorder="1" applyAlignment="1" applyProtection="1">
      <alignment horizontal="centerContinuous" vertical="center"/>
    </xf>
    <xf numFmtId="8" fontId="7" fillId="0" borderId="0" xfId="0" applyNumberFormat="1" applyFont="1" applyAlignment="1" applyProtection="1">
      <alignment vertical="center"/>
    </xf>
    <xf numFmtId="8" fontId="6" fillId="0" borderId="0" xfId="0" applyNumberFormat="1" applyFont="1" applyAlignment="1" applyProtection="1">
      <alignment horizontal="right" vertical="center"/>
    </xf>
    <xf numFmtId="8" fontId="10" fillId="0" borderId="2" xfId="0" applyNumberFormat="1" applyFont="1" applyBorder="1" applyAlignment="1" applyProtection="1">
      <alignment horizontal="center" vertical="center"/>
    </xf>
    <xf numFmtId="165" fontId="7" fillId="0" borderId="2" xfId="0" applyNumberFormat="1" applyFont="1" applyBorder="1" applyAlignment="1" applyProtection="1">
      <alignment horizontal="centerContinuous" vertical="center"/>
    </xf>
    <xf numFmtId="8" fontId="10" fillId="0" borderId="12" xfId="0" applyNumberFormat="1" applyFont="1" applyBorder="1" applyAlignment="1" applyProtection="1">
      <alignment horizontal="centerContinuous" vertical="center"/>
    </xf>
    <xf numFmtId="8" fontId="10" fillId="0" borderId="13" xfId="0" applyNumberFormat="1" applyFont="1" applyBorder="1" applyAlignment="1" applyProtection="1">
      <alignment horizontal="centerContinuous" vertical="center"/>
    </xf>
    <xf numFmtId="8" fontId="10" fillId="0" borderId="14" xfId="0" applyNumberFormat="1" applyFont="1" applyBorder="1" applyAlignment="1" applyProtection="1">
      <alignment horizontal="centerContinuous" vertical="center"/>
    </xf>
    <xf numFmtId="8" fontId="10" fillId="0" borderId="0" xfId="0" applyNumberFormat="1" applyFont="1" applyBorder="1" applyAlignment="1" applyProtection="1">
      <alignment horizontal="center" vertical="center"/>
    </xf>
    <xf numFmtId="8" fontId="7" fillId="0" borderId="2" xfId="0" applyNumberFormat="1" applyFont="1" applyBorder="1" applyAlignment="1" applyProtection="1">
      <alignment horizontal="center" vertical="center" wrapText="1"/>
    </xf>
    <xf numFmtId="8" fontId="10" fillId="0" borderId="6" xfId="0" applyNumberFormat="1" applyFont="1" applyBorder="1" applyAlignment="1" applyProtection="1">
      <alignment horizontal="right" vertical="center"/>
    </xf>
    <xf numFmtId="8" fontId="10" fillId="0" borderId="0" xfId="0" applyNumberFormat="1" applyFont="1" applyAlignment="1" applyProtection="1">
      <alignment horizontal="center" vertical="center"/>
    </xf>
    <xf numFmtId="8" fontId="7" fillId="0" borderId="35" xfId="0" applyNumberFormat="1" applyFont="1" applyBorder="1" applyAlignment="1" applyProtection="1">
      <alignment horizontal="center" vertical="center"/>
    </xf>
    <xf numFmtId="8" fontId="5" fillId="0" borderId="36" xfId="0" applyNumberFormat="1" applyFont="1" applyBorder="1" applyAlignment="1" applyProtection="1">
      <alignment horizontal="center" vertical="center"/>
    </xf>
    <xf numFmtId="8" fontId="5" fillId="0" borderId="37" xfId="0" applyNumberFormat="1" applyFont="1" applyBorder="1" applyAlignment="1" applyProtection="1">
      <alignment horizontal="center" vertical="center"/>
    </xf>
    <xf numFmtId="8" fontId="7" fillId="0" borderId="19" xfId="0" applyNumberFormat="1" applyFont="1" applyBorder="1" applyAlignment="1" applyProtection="1">
      <alignment horizontal="center" vertical="center"/>
    </xf>
    <xf numFmtId="8" fontId="5" fillId="0" borderId="15" xfId="0" applyNumberFormat="1" applyFont="1" applyBorder="1" applyAlignment="1" applyProtection="1">
      <alignment horizontal="center" vertical="center"/>
    </xf>
    <xf numFmtId="8" fontId="5" fillId="0" borderId="20" xfId="0" applyNumberFormat="1" applyFont="1" applyBorder="1" applyAlignment="1" applyProtection="1">
      <alignment horizontal="center" vertical="center"/>
    </xf>
    <xf numFmtId="8" fontId="11" fillId="0" borderId="0" xfId="0" applyNumberFormat="1" applyFont="1" applyAlignment="1" applyProtection="1">
      <alignment horizontal="center" vertical="center"/>
    </xf>
    <xf numFmtId="0" fontId="7" fillId="0" borderId="17" xfId="0" applyNumberFormat="1" applyFont="1" applyBorder="1" applyAlignment="1" applyProtection="1">
      <alignment horizontal="center" vertical="center"/>
    </xf>
    <xf numFmtId="8" fontId="7" fillId="0" borderId="25" xfId="0" applyNumberFormat="1" applyFont="1" applyBorder="1" applyAlignment="1" applyProtection="1">
      <alignment horizontal="center" vertical="center"/>
    </xf>
    <xf numFmtId="8" fontId="7" fillId="0" borderId="1" xfId="0" applyNumberFormat="1" applyFont="1" applyBorder="1" applyAlignment="1" applyProtection="1">
      <alignment horizontal="center" vertical="center"/>
    </xf>
    <xf numFmtId="8" fontId="7" fillId="0" borderId="26" xfId="0" applyNumberFormat="1" applyFont="1" applyBorder="1" applyAlignment="1" applyProtection="1">
      <alignment horizontal="center" vertical="center"/>
    </xf>
    <xf numFmtId="8" fontId="7" fillId="0" borderId="18" xfId="0" applyNumberFormat="1" applyFont="1" applyBorder="1" applyAlignment="1" applyProtection="1">
      <alignment horizontal="center" vertical="center" wrapText="1"/>
    </xf>
    <xf numFmtId="8" fontId="7" fillId="0" borderId="33" xfId="0" applyNumberFormat="1" applyFont="1" applyBorder="1" applyAlignment="1" applyProtection="1">
      <alignment horizontal="center" vertical="center"/>
    </xf>
    <xf numFmtId="8" fontId="7" fillId="0" borderId="27" xfId="0" applyNumberFormat="1" applyFont="1" applyBorder="1" applyAlignment="1" applyProtection="1">
      <alignment horizontal="center" vertical="center"/>
    </xf>
    <xf numFmtId="8" fontId="7" fillId="0" borderId="28" xfId="0" applyNumberFormat="1" applyFont="1" applyBorder="1" applyAlignment="1" applyProtection="1">
      <alignment horizontal="center" vertical="center"/>
    </xf>
    <xf numFmtId="8" fontId="7" fillId="0" borderId="29" xfId="0" applyNumberFormat="1" applyFont="1" applyBorder="1" applyAlignment="1" applyProtection="1">
      <alignment horizontal="center" vertical="center"/>
    </xf>
    <xf numFmtId="8" fontId="7" fillId="0" borderId="34" xfId="0" applyNumberFormat="1" applyFont="1" applyBorder="1" applyAlignment="1" applyProtection="1">
      <alignment horizontal="center" vertical="center"/>
    </xf>
    <xf numFmtId="8" fontId="7" fillId="0" borderId="0" xfId="0" applyNumberFormat="1" applyFont="1" applyAlignment="1" applyProtection="1">
      <alignment horizontal="left" vertical="center"/>
    </xf>
    <xf numFmtId="8" fontId="10" fillId="0" borderId="0" xfId="0" applyNumberFormat="1" applyFont="1" applyAlignment="1" applyProtection="1">
      <alignment horizontal="right" vertical="center"/>
    </xf>
    <xf numFmtId="8" fontId="7" fillId="0" borderId="69" xfId="0" applyNumberFormat="1" applyFont="1" applyBorder="1" applyAlignment="1" applyProtection="1">
      <alignment horizontal="center" vertical="center"/>
    </xf>
    <xf numFmtId="8" fontId="7" fillId="0" borderId="23" xfId="0" applyNumberFormat="1" applyFont="1" applyBorder="1" applyAlignment="1" applyProtection="1">
      <alignment horizontal="center" vertical="center"/>
    </xf>
    <xf numFmtId="164" fontId="7" fillId="0" borderId="6" xfId="0" applyNumberFormat="1" applyFont="1" applyBorder="1" applyProtection="1"/>
    <xf numFmtId="8" fontId="7" fillId="0" borderId="6" xfId="0" applyNumberFormat="1" applyFont="1" applyBorder="1" applyAlignment="1" applyProtection="1">
      <alignment horizontal="center" vertical="center"/>
    </xf>
    <xf numFmtId="8" fontId="7" fillId="0" borderId="0" xfId="0" applyNumberFormat="1" applyFont="1" applyBorder="1" applyAlignment="1" applyProtection="1">
      <alignment horizontal="center" vertical="center"/>
    </xf>
    <xf numFmtId="8" fontId="7" fillId="0" borderId="0" xfId="0" applyNumberFormat="1" applyFont="1" applyBorder="1" applyAlignment="1" applyProtection="1">
      <alignment horizontal="center" vertical="center" wrapText="1"/>
    </xf>
    <xf numFmtId="0" fontId="5" fillId="0" borderId="0" xfId="0" applyFont="1" applyAlignment="1" applyProtection="1">
      <alignment horizontal="right"/>
    </xf>
    <xf numFmtId="164" fontId="7" fillId="0" borderId="30" xfId="0" applyNumberFormat="1" applyFont="1" applyBorder="1" applyProtection="1"/>
    <xf numFmtId="164" fontId="7" fillId="0" borderId="69" xfId="0" applyNumberFormat="1" applyFont="1" applyBorder="1" applyProtection="1"/>
    <xf numFmtId="8" fontId="10" fillId="0" borderId="0" xfId="0" applyNumberFormat="1" applyFont="1" applyAlignment="1" applyProtection="1">
      <alignment horizontal="left" vertical="center"/>
    </xf>
    <xf numFmtId="8" fontId="7" fillId="0" borderId="70" xfId="0" applyNumberFormat="1" applyFont="1" applyBorder="1" applyAlignment="1" applyProtection="1">
      <alignment horizontal="center" vertical="center"/>
    </xf>
    <xf numFmtId="8" fontId="10" fillId="0" borderId="0" xfId="0" applyNumberFormat="1" applyFont="1" applyAlignment="1" applyProtection="1">
      <alignment horizontal="center" vertical="center" wrapText="1"/>
    </xf>
    <xf numFmtId="8" fontId="12" fillId="0" borderId="0" xfId="0" applyNumberFormat="1" applyFont="1" applyBorder="1" applyAlignment="1" applyProtection="1">
      <alignment vertical="center" wrapText="1"/>
    </xf>
    <xf numFmtId="8" fontId="3" fillId="0" borderId="7" xfId="0" applyNumberFormat="1" applyFont="1" applyBorder="1" applyAlignment="1" applyProtection="1">
      <alignment vertical="center" wrapText="1"/>
    </xf>
    <xf numFmtId="8" fontId="12" fillId="0" borderId="8" xfId="0" applyNumberFormat="1" applyFont="1" applyBorder="1" applyAlignment="1" applyProtection="1">
      <alignment vertical="center" wrapText="1"/>
    </xf>
    <xf numFmtId="8" fontId="12" fillId="0" borderId="9" xfId="0" applyNumberFormat="1" applyFont="1" applyBorder="1" applyAlignment="1" applyProtection="1">
      <alignment vertical="center" wrapText="1"/>
    </xf>
    <xf numFmtId="8" fontId="7" fillId="0" borderId="70" xfId="0" applyNumberFormat="1" applyFont="1" applyBorder="1" applyAlignment="1" applyProtection="1">
      <alignment horizontal="center" vertical="center" wrapText="1"/>
    </xf>
    <xf numFmtId="8" fontId="13" fillId="0" borderId="0" xfId="0" applyNumberFormat="1" applyFont="1" applyAlignment="1" applyProtection="1">
      <alignment horizontal="center" vertical="center"/>
    </xf>
    <xf numFmtId="8" fontId="5" fillId="0" borderId="16" xfId="0" applyNumberFormat="1" applyFont="1" applyBorder="1" applyAlignment="1" applyProtection="1">
      <alignment horizontal="left" vertical="center"/>
    </xf>
    <xf numFmtId="8" fontId="12" fillId="0" borderId="0" xfId="0" applyNumberFormat="1" applyFont="1" applyBorder="1" applyAlignment="1" applyProtection="1">
      <alignment horizontal="left" vertical="center"/>
    </xf>
    <xf numFmtId="8" fontId="12" fillId="0" borderId="53" xfId="0" applyNumberFormat="1" applyFont="1" applyBorder="1" applyAlignment="1" applyProtection="1">
      <alignment horizontal="left" vertical="center"/>
    </xf>
    <xf numFmtId="8" fontId="5" fillId="0" borderId="10" xfId="0" applyNumberFormat="1" applyFont="1" applyBorder="1" applyAlignment="1" applyProtection="1">
      <alignment horizontal="left" vertical="center"/>
    </xf>
    <xf numFmtId="8" fontId="10" fillId="0" borderId="11" xfId="0" applyNumberFormat="1" applyFont="1" applyBorder="1" applyAlignment="1" applyProtection="1">
      <alignment horizontal="center" vertical="center"/>
    </xf>
    <xf numFmtId="8" fontId="7" fillId="0" borderId="0" xfId="0" quotePrefix="1" applyNumberFormat="1" applyFont="1" applyAlignment="1" applyProtection="1">
      <alignment horizontal="center" vertical="center"/>
    </xf>
    <xf numFmtId="8" fontId="7" fillId="0" borderId="0" xfId="0" applyNumberFormat="1" applyFont="1" applyFill="1" applyAlignment="1" applyProtection="1">
      <alignment horizontal="center" vertical="center"/>
    </xf>
    <xf numFmtId="8" fontId="7" fillId="0" borderId="0" xfId="0" applyNumberFormat="1" applyFont="1" applyFill="1" applyAlignment="1" applyProtection="1">
      <alignment horizontal="center" vertical="center" wrapText="1"/>
    </xf>
    <xf numFmtId="8" fontId="7" fillId="0" borderId="0" xfId="0" applyNumberFormat="1" applyFont="1" applyFill="1" applyAlignment="1" applyProtection="1">
      <alignment horizontal="left" vertical="center"/>
    </xf>
    <xf numFmtId="8" fontId="7" fillId="0" borderId="0" xfId="0" applyNumberFormat="1" applyFont="1" applyFill="1" applyAlignment="1" applyProtection="1">
      <alignment horizontal="right" vertical="center"/>
    </xf>
    <xf numFmtId="8" fontId="7" fillId="6" borderId="0" xfId="0" applyNumberFormat="1" applyFont="1" applyFill="1" applyAlignment="1" applyProtection="1">
      <alignment horizontal="left" vertical="center"/>
    </xf>
    <xf numFmtId="8" fontId="7" fillId="6" borderId="0" xfId="0" applyNumberFormat="1" applyFont="1" applyFill="1" applyAlignment="1" applyProtection="1">
      <alignment horizontal="center" vertical="center"/>
    </xf>
    <xf numFmtId="8" fontId="7" fillId="6" borderId="0" xfId="0" applyNumberFormat="1" applyFont="1" applyFill="1" applyAlignment="1" applyProtection="1">
      <alignment horizontal="center" vertical="center" wrapText="1"/>
    </xf>
    <xf numFmtId="8" fontId="7" fillId="6" borderId="0" xfId="0" quotePrefix="1" applyNumberFormat="1" applyFont="1" applyFill="1" applyAlignment="1" applyProtection="1">
      <alignment horizontal="center" vertical="center"/>
    </xf>
    <xf numFmtId="8" fontId="7" fillId="6" borderId="70" xfId="0" applyNumberFormat="1" applyFont="1" applyFill="1" applyBorder="1" applyAlignment="1" applyProtection="1">
      <alignment horizontal="center" vertical="center"/>
    </xf>
    <xf numFmtId="8" fontId="10" fillId="6" borderId="0" xfId="0" applyNumberFormat="1" applyFont="1" applyFill="1" applyAlignment="1" applyProtection="1">
      <alignment horizontal="left" vertical="center"/>
    </xf>
    <xf numFmtId="8" fontId="10" fillId="0" borderId="0" xfId="0" quotePrefix="1" applyNumberFormat="1" applyFont="1" applyAlignment="1" applyProtection="1">
      <alignment horizontal="center" vertical="center"/>
    </xf>
    <xf numFmtId="8" fontId="13" fillId="6" borderId="0" xfId="0" applyNumberFormat="1" applyFont="1" applyFill="1" applyAlignment="1" applyProtection="1">
      <alignment horizontal="center" vertical="center"/>
    </xf>
    <xf numFmtId="8" fontId="7" fillId="6" borderId="0" xfId="0" applyNumberFormat="1" applyFont="1" applyFill="1" applyAlignment="1" applyProtection="1">
      <alignment horizontal="right" vertical="center"/>
    </xf>
    <xf numFmtId="8" fontId="13" fillId="0" borderId="0" xfId="0" quotePrefix="1" applyNumberFormat="1" applyFont="1" applyAlignment="1" applyProtection="1">
      <alignment horizontal="center" vertical="center"/>
    </xf>
    <xf numFmtId="8" fontId="6" fillId="0" borderId="0" xfId="0" applyNumberFormat="1" applyFont="1" applyProtection="1"/>
    <xf numFmtId="8" fontId="7" fillId="0" borderId="0" xfId="0" applyNumberFormat="1" applyFont="1" applyAlignment="1" applyProtection="1">
      <alignment horizontal="left"/>
    </xf>
    <xf numFmtId="8" fontId="7" fillId="0" borderId="0" xfId="0" applyNumberFormat="1" applyFont="1" applyAlignment="1" applyProtection="1">
      <alignment horizontal="center"/>
    </xf>
    <xf numFmtId="8" fontId="7" fillId="0" borderId="0" xfId="0" applyNumberFormat="1" applyFont="1" applyProtection="1"/>
    <xf numFmtId="8" fontId="7" fillId="0" borderId="0" xfId="0" applyNumberFormat="1" applyFont="1" applyAlignment="1" applyProtection="1">
      <alignment horizontal="right"/>
    </xf>
    <xf numFmtId="8" fontId="7" fillId="0" borderId="0" xfId="0" applyNumberFormat="1" applyFont="1" applyBorder="1" applyAlignment="1" applyProtection="1">
      <alignment horizontal="center"/>
    </xf>
    <xf numFmtId="8" fontId="7" fillId="0" borderId="7" xfId="0" applyNumberFormat="1" applyFont="1" applyBorder="1" applyAlignment="1" applyProtection="1">
      <alignment horizontal="center"/>
    </xf>
    <xf numFmtId="8" fontId="9" fillId="0" borderId="35" xfId="0" applyNumberFormat="1" applyFont="1" applyBorder="1" applyAlignment="1" applyProtection="1">
      <alignment horizontal="center"/>
    </xf>
    <xf numFmtId="8" fontId="10" fillId="0" borderId="37" xfId="0" applyNumberFormat="1" applyFont="1" applyBorder="1" applyAlignment="1" applyProtection="1">
      <alignment horizontal="center"/>
    </xf>
    <xf numFmtId="8" fontId="7" fillId="0" borderId="0" xfId="0" applyNumberFormat="1" applyFont="1" applyBorder="1" applyAlignment="1" applyProtection="1">
      <alignment horizontal="right"/>
    </xf>
    <xf numFmtId="8" fontId="7" fillId="0" borderId="16"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2" xfId="0" applyNumberFormat="1" applyFont="1" applyBorder="1" applyAlignment="1" applyProtection="1">
      <alignment horizontal="center"/>
    </xf>
    <xf numFmtId="8" fontId="7" fillId="0" borderId="10" xfId="0" applyNumberFormat="1" applyFont="1" applyBorder="1" applyAlignment="1" applyProtection="1">
      <alignment horizontal="center"/>
    </xf>
    <xf numFmtId="8" fontId="10" fillId="0" borderId="23" xfId="0" applyNumberFormat="1" applyFont="1" applyBorder="1" applyAlignment="1" applyProtection="1">
      <alignment horizontal="center"/>
    </xf>
    <xf numFmtId="0" fontId="7" fillId="0" borderId="17" xfId="0" applyNumberFormat="1" applyFont="1" applyBorder="1" applyAlignment="1" applyProtection="1">
      <alignment horizontal="center"/>
    </xf>
    <xf numFmtId="8" fontId="7" fillId="0" borderId="25" xfId="0" applyNumberFormat="1" applyFont="1" applyBorder="1" applyProtection="1"/>
    <xf numFmtId="8" fontId="7" fillId="0" borderId="5" xfId="0" applyNumberFormat="1" applyFont="1" applyBorder="1" applyProtection="1"/>
    <xf numFmtId="8" fontId="7" fillId="0" borderId="26" xfId="0" applyNumberFormat="1" applyFont="1" applyBorder="1" applyProtection="1"/>
    <xf numFmtId="8" fontId="10" fillId="0" borderId="0" xfId="0" applyNumberFormat="1" applyFont="1" applyBorder="1" applyAlignment="1" applyProtection="1">
      <alignment horizontal="right"/>
    </xf>
    <xf numFmtId="8" fontId="7" fillId="0" borderId="1" xfId="0" applyNumberFormat="1" applyFont="1" applyBorder="1" applyAlignment="1" applyProtection="1">
      <alignment horizontal="right"/>
    </xf>
    <xf numFmtId="8" fontId="7" fillId="0" borderId="0" xfId="0" applyNumberFormat="1" applyFont="1" applyBorder="1" applyProtection="1"/>
    <xf numFmtId="8" fontId="7" fillId="0" borderId="1" xfId="0" applyNumberFormat="1" applyFont="1" applyBorder="1" applyProtection="1"/>
    <xf numFmtId="8" fontId="7" fillId="0" borderId="6" xfId="0" applyNumberFormat="1" applyFont="1" applyBorder="1" applyProtection="1"/>
    <xf numFmtId="8" fontId="7" fillId="0" borderId="0" xfId="0" quotePrefix="1" applyNumberFormat="1" applyFont="1" applyBorder="1" applyAlignment="1" applyProtection="1">
      <alignment horizontal="right"/>
    </xf>
    <xf numFmtId="8" fontId="7" fillId="0" borderId="27" xfId="0" applyNumberFormat="1" applyFont="1" applyBorder="1" applyProtection="1"/>
    <xf numFmtId="8" fontId="7" fillId="0" borderId="28" xfId="0" applyNumberFormat="1" applyFont="1" applyBorder="1" applyProtection="1"/>
    <xf numFmtId="8" fontId="7" fillId="0" borderId="29" xfId="0" applyNumberFormat="1" applyFont="1" applyBorder="1" applyProtection="1"/>
    <xf numFmtId="8" fontId="10" fillId="0" borderId="0" xfId="0" applyNumberFormat="1" applyFont="1" applyAlignment="1" applyProtection="1">
      <alignment horizontal="center"/>
    </xf>
    <xf numFmtId="8" fontId="10" fillId="0" borderId="0" xfId="0" applyNumberFormat="1" applyFont="1" applyBorder="1" applyProtection="1"/>
    <xf numFmtId="8" fontId="10" fillId="0" borderId="0" xfId="0" applyNumberFormat="1" applyFont="1" applyBorder="1" applyAlignment="1" applyProtection="1">
      <alignment horizontal="center"/>
    </xf>
    <xf numFmtId="8" fontId="10" fillId="0" borderId="0" xfId="0" quotePrefix="1" applyNumberFormat="1" applyFont="1" applyBorder="1" applyAlignment="1" applyProtection="1">
      <alignment horizontal="left"/>
    </xf>
    <xf numFmtId="8" fontId="10" fillId="0" borderId="0" xfId="0" quotePrefix="1" applyNumberFormat="1" applyFont="1" applyBorder="1" applyAlignment="1" applyProtection="1">
      <alignment horizontal="right"/>
    </xf>
    <xf numFmtId="8" fontId="10" fillId="0" borderId="0" xfId="0" applyNumberFormat="1" applyFont="1" applyBorder="1" applyAlignment="1" applyProtection="1">
      <alignment horizontal="left"/>
    </xf>
    <xf numFmtId="165" fontId="7" fillId="0" borderId="0" xfId="0" applyNumberFormat="1" applyFont="1" applyAlignment="1" applyProtection="1">
      <alignment horizontal="center"/>
    </xf>
    <xf numFmtId="165" fontId="7" fillId="0" borderId="0" xfId="0" applyNumberFormat="1" applyFont="1" applyAlignment="1" applyProtection="1">
      <alignment horizontal="centerContinuous"/>
    </xf>
    <xf numFmtId="8" fontId="8" fillId="0" borderId="0" xfId="0" applyNumberFormat="1" applyFont="1" applyAlignment="1" applyProtection="1">
      <alignment horizontal="centerContinuous"/>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xf numFmtId="0" fontId="5" fillId="0" borderId="17" xfId="0" applyFont="1" applyBorder="1" applyAlignment="1"/>
    <xf numFmtId="0" fontId="3" fillId="0" borderId="18" xfId="0" applyFont="1" applyBorder="1" applyAlignment="1"/>
    <xf numFmtId="0" fontId="3" fillId="0" borderId="0" xfId="0" applyFont="1" applyAlignment="1" applyProtection="1">
      <alignment horizontal="center" wrapText="1"/>
    </xf>
    <xf numFmtId="0" fontId="10" fillId="7" borderId="17" xfId="0" applyFont="1" applyFill="1" applyBorder="1" applyAlignment="1" applyProtection="1">
      <alignment horizontal="center"/>
      <protection locked="0"/>
    </xf>
    <xf numFmtId="0" fontId="10" fillId="7" borderId="63" xfId="0" applyFont="1" applyFill="1" applyBorder="1" applyAlignment="1" applyProtection="1">
      <alignment horizontal="center"/>
      <protection locked="0"/>
    </xf>
    <xf numFmtId="0" fontId="10" fillId="7" borderId="18" xfId="0" applyFont="1" applyFill="1" applyBorder="1" applyAlignment="1" applyProtection="1">
      <alignment horizontal="center"/>
      <protection locked="0"/>
    </xf>
    <xf numFmtId="165" fontId="14" fillId="7" borderId="17" xfId="0" applyNumberFormat="1" applyFont="1" applyFill="1" applyBorder="1" applyAlignment="1" applyProtection="1">
      <alignment horizontal="center"/>
      <protection locked="0"/>
    </xf>
    <xf numFmtId="165" fontId="14" fillId="7" borderId="63" xfId="0" applyNumberFormat="1" applyFont="1" applyFill="1" applyBorder="1" applyAlignment="1" applyProtection="1">
      <alignment horizontal="center"/>
      <protection locked="0"/>
    </xf>
    <xf numFmtId="165" fontId="14" fillId="7" borderId="18" xfId="0" applyNumberFormat="1" applyFont="1" applyFill="1" applyBorder="1" applyAlignment="1" applyProtection="1">
      <alignment horizontal="center"/>
      <protection locked="0"/>
    </xf>
    <xf numFmtId="0" fontId="9" fillId="0" borderId="58" xfId="1" applyFont="1" applyBorder="1" applyAlignment="1" applyProtection="1">
      <alignment horizontal="center" wrapText="1"/>
    </xf>
    <xf numFmtId="0" fontId="9" fillId="0" borderId="57" xfId="1" applyFont="1" applyBorder="1" applyAlignment="1" applyProtection="1">
      <alignment horizontal="center" wrapText="1"/>
    </xf>
    <xf numFmtId="8" fontId="7" fillId="0" borderId="39" xfId="0" applyNumberFormat="1" applyFont="1" applyBorder="1" applyAlignment="1" applyProtection="1">
      <alignment horizontal="center" vertical="center" wrapText="1"/>
    </xf>
    <xf numFmtId="8" fontId="7" fillId="0" borderId="22" xfId="0" applyNumberFormat="1" applyFont="1" applyBorder="1" applyAlignment="1" applyProtection="1">
      <alignment horizontal="center" vertical="center" wrapText="1"/>
    </xf>
    <xf numFmtId="8" fontId="7" fillId="0" borderId="24" xfId="0" applyNumberFormat="1" applyFont="1" applyBorder="1" applyAlignment="1" applyProtection="1">
      <alignment horizontal="center" vertical="center" wrapText="1"/>
    </xf>
    <xf numFmtId="8" fontId="10" fillId="0" borderId="21" xfId="0" applyNumberFormat="1" applyFont="1" applyBorder="1" applyAlignment="1" applyProtection="1">
      <alignment horizontal="center" vertical="center" wrapText="1"/>
    </xf>
    <xf numFmtId="8" fontId="10" fillId="0" borderId="23" xfId="0" applyNumberFormat="1" applyFont="1" applyBorder="1" applyAlignment="1" applyProtection="1">
      <alignment horizontal="center" vertical="center" wrapText="1"/>
    </xf>
    <xf numFmtId="8" fontId="10" fillId="0" borderId="4" xfId="0" applyNumberFormat="1" applyFont="1" applyBorder="1" applyAlignment="1" applyProtection="1">
      <alignment horizontal="center" vertical="center" wrapText="1"/>
    </xf>
    <xf numFmtId="8" fontId="10" fillId="0" borderId="5" xfId="0" applyNumberFormat="1" applyFont="1" applyBorder="1" applyAlignment="1" applyProtection="1">
      <alignment horizontal="center" vertical="center" wrapText="1"/>
    </xf>
    <xf numFmtId="8" fontId="10" fillId="0" borderId="22" xfId="0" applyNumberFormat="1" applyFont="1" applyBorder="1" applyAlignment="1" applyProtection="1">
      <alignment horizontal="center" vertical="center" wrapText="1"/>
    </xf>
    <xf numFmtId="8" fontId="10" fillId="0" borderId="24" xfId="0" applyNumberFormat="1" applyFont="1" applyBorder="1" applyAlignment="1" applyProtection="1">
      <alignment horizontal="center" vertical="center" wrapText="1"/>
    </xf>
    <xf numFmtId="8" fontId="10" fillId="0" borderId="38" xfId="0" applyNumberFormat="1" applyFont="1" applyBorder="1" applyAlignment="1" applyProtection="1">
      <alignment horizontal="center" vertical="center" wrapText="1"/>
    </xf>
    <xf numFmtId="8" fontId="7" fillId="0" borderId="9" xfId="0" applyNumberFormat="1" applyFont="1" applyBorder="1" applyAlignment="1" applyProtection="1">
      <alignment horizontal="center" vertical="center" wrapText="1"/>
    </xf>
    <xf numFmtId="8" fontId="7" fillId="0" borderId="53" xfId="0" applyNumberFormat="1" applyFont="1" applyBorder="1" applyAlignment="1" applyProtection="1">
      <alignment horizontal="center" vertical="center" wrapText="1"/>
    </xf>
    <xf numFmtId="8" fontId="7" fillId="0" borderId="11" xfId="0" applyNumberFormat="1" applyFont="1" applyBorder="1" applyAlignment="1" applyProtection="1">
      <alignment horizontal="center" vertical="center" wrapText="1"/>
    </xf>
    <xf numFmtId="8" fontId="10" fillId="0" borderId="30" xfId="0" applyNumberFormat="1" applyFont="1" applyBorder="1" applyAlignment="1" applyProtection="1">
      <alignment horizontal="center" vertical="center" wrapText="1"/>
    </xf>
    <xf numFmtId="8" fontId="10" fillId="0" borderId="31" xfId="0" applyNumberFormat="1" applyFont="1" applyBorder="1" applyAlignment="1" applyProtection="1">
      <alignment horizontal="center" vertical="center" wrapText="1"/>
    </xf>
    <xf numFmtId="8" fontId="10" fillId="0" borderId="32" xfId="0" applyNumberFormat="1" applyFont="1" applyBorder="1" applyAlignment="1" applyProtection="1">
      <alignment horizontal="center" vertical="center" wrapText="1"/>
    </xf>
    <xf numFmtId="8" fontId="10" fillId="0" borderId="3" xfId="0" applyNumberFormat="1" applyFont="1" applyBorder="1" applyAlignment="1" applyProtection="1">
      <alignment horizontal="center" vertical="center" wrapText="1"/>
    </xf>
    <xf numFmtId="8" fontId="10" fillId="0" borderId="39" xfId="0" applyNumberFormat="1" applyFont="1" applyBorder="1" applyAlignment="1" applyProtection="1">
      <alignment horizontal="center" vertical="center" wrapText="1"/>
    </xf>
    <xf numFmtId="8" fontId="10" fillId="0" borderId="36" xfId="0" applyNumberFormat="1" applyFont="1" applyBorder="1" applyAlignment="1" applyProtection="1">
      <alignment horizontal="center"/>
    </xf>
    <xf numFmtId="8" fontId="5" fillId="0" borderId="4" xfId="0" applyNumberFormat="1" applyFont="1" applyBorder="1" applyAlignment="1" applyProtection="1">
      <alignment horizontal="center"/>
    </xf>
    <xf numFmtId="8" fontId="5" fillId="0" borderId="5" xfId="0" applyNumberFormat="1" applyFont="1" applyBorder="1" applyAlignment="1" applyProtection="1">
      <alignment horizont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6"/>
  <sheetViews>
    <sheetView showGridLines="0" tabSelected="1" zoomScaleNormal="100" workbookViewId="0">
      <selection activeCell="B21" sqref="B21:J22"/>
    </sheetView>
  </sheetViews>
  <sheetFormatPr defaultColWidth="8.88671875" defaultRowHeight="15.75" x14ac:dyDescent="0.25"/>
  <cols>
    <col min="1" max="1" width="11" style="1" customWidth="1"/>
    <col min="2" max="2" width="11.44140625" style="1" customWidth="1"/>
    <col min="3" max="14" width="8.88671875" style="1"/>
    <col min="15" max="15" width="0" style="1" hidden="1" customWidth="1"/>
    <col min="16" max="16384" width="8.88671875" style="1"/>
  </cols>
  <sheetData>
    <row r="1" spans="1:15" ht="14.25" customHeight="1" x14ac:dyDescent="0.25">
      <c r="A1" s="230" t="s">
        <v>104</v>
      </c>
      <c r="B1" s="230"/>
      <c r="C1" s="230"/>
      <c r="D1" s="230"/>
      <c r="E1" s="230"/>
      <c r="F1" s="230"/>
      <c r="G1" s="230"/>
      <c r="H1" s="230"/>
      <c r="I1" s="230"/>
    </row>
    <row r="2" spans="1:15" x14ac:dyDescent="0.25">
      <c r="A2" s="230"/>
      <c r="B2" s="230"/>
      <c r="C2" s="230"/>
      <c r="D2" s="230"/>
      <c r="E2" s="230"/>
      <c r="F2" s="230"/>
      <c r="G2" s="230"/>
      <c r="H2" s="230"/>
      <c r="I2" s="230"/>
      <c r="O2" s="1" t="s">
        <v>85</v>
      </c>
    </row>
    <row r="3" spans="1:15" x14ac:dyDescent="0.25">
      <c r="A3" s="230"/>
      <c r="B3" s="230"/>
      <c r="C3" s="230"/>
      <c r="D3" s="230"/>
      <c r="E3" s="230"/>
      <c r="F3" s="230"/>
      <c r="G3" s="230"/>
      <c r="H3" s="230"/>
      <c r="I3" s="230"/>
    </row>
    <row r="4" spans="1:15" x14ac:dyDescent="0.25">
      <c r="A4" s="230"/>
      <c r="B4" s="230"/>
      <c r="C4" s="230"/>
      <c r="D4" s="230"/>
      <c r="E4" s="230"/>
      <c r="F4" s="230"/>
      <c r="G4" s="230"/>
      <c r="H4" s="230"/>
      <c r="I4" s="230"/>
    </row>
    <row r="5" spans="1:15" x14ac:dyDescent="0.25">
      <c r="A5" s="2" t="s">
        <v>58</v>
      </c>
      <c r="B5" s="3"/>
    </row>
    <row r="6" spans="1:15" x14ac:dyDescent="0.25">
      <c r="B6" s="4" t="s">
        <v>105</v>
      </c>
      <c r="C6" s="4"/>
      <c r="D6" s="4"/>
      <c r="E6" s="4"/>
      <c r="F6" s="4"/>
      <c r="G6" s="4"/>
      <c r="H6" s="4"/>
      <c r="I6" s="4"/>
      <c r="J6" s="4"/>
    </row>
    <row r="7" spans="1:15" x14ac:dyDescent="0.25">
      <c r="B7" s="4"/>
      <c r="C7" s="4"/>
      <c r="D7" s="4"/>
      <c r="E7" s="4"/>
      <c r="F7" s="4"/>
      <c r="G7" s="4"/>
      <c r="H7" s="4"/>
      <c r="I7" s="4"/>
      <c r="J7" s="4"/>
    </row>
    <row r="8" spans="1:15" x14ac:dyDescent="0.25">
      <c r="B8" s="230" t="s">
        <v>106</v>
      </c>
      <c r="C8" s="230"/>
      <c r="D8" s="230"/>
      <c r="E8" s="230"/>
      <c r="F8" s="230"/>
      <c r="G8" s="230"/>
      <c r="H8" s="230"/>
      <c r="I8" s="230"/>
      <c r="J8" s="230"/>
    </row>
    <row r="9" spans="1:15" s="5" customFormat="1" x14ac:dyDescent="0.25">
      <c r="B9" s="230"/>
      <c r="C9" s="230"/>
      <c r="D9" s="230"/>
      <c r="E9" s="230"/>
      <c r="F9" s="230"/>
      <c r="G9" s="230"/>
      <c r="H9" s="230"/>
      <c r="I9" s="230"/>
      <c r="J9" s="230"/>
    </row>
    <row r="10" spans="1:15" s="5" customFormat="1" x14ac:dyDescent="0.25">
      <c r="B10" s="6"/>
      <c r="C10" s="6"/>
      <c r="D10" s="6"/>
      <c r="E10" s="6"/>
      <c r="F10" s="6"/>
      <c r="G10" s="6"/>
      <c r="H10" s="6"/>
      <c r="I10" s="6"/>
      <c r="J10" s="6"/>
    </row>
    <row r="11" spans="1:15" s="5" customFormat="1" x14ac:dyDescent="0.25">
      <c r="B11" s="4" t="s">
        <v>107</v>
      </c>
      <c r="C11" s="4"/>
      <c r="D11" s="4"/>
      <c r="E11" s="4"/>
      <c r="F11" s="4"/>
      <c r="G11" s="4"/>
      <c r="H11" s="4"/>
      <c r="I11" s="4"/>
      <c r="J11" s="4"/>
    </row>
    <row r="12" spans="1:15" s="5" customFormat="1" x14ac:dyDescent="0.25">
      <c r="B12" s="4"/>
      <c r="C12" s="4"/>
      <c r="D12" s="4"/>
      <c r="E12" s="4"/>
      <c r="F12" s="4"/>
      <c r="G12" s="4"/>
      <c r="H12" s="4"/>
      <c r="I12" s="4"/>
      <c r="J12" s="4"/>
    </row>
    <row r="13" spans="1:15" ht="13.5" customHeight="1" x14ac:dyDescent="0.25">
      <c r="B13" s="230" t="s">
        <v>61</v>
      </c>
      <c r="C13" s="230"/>
      <c r="D13" s="230"/>
      <c r="E13" s="230"/>
      <c r="F13" s="230"/>
      <c r="G13" s="230"/>
      <c r="H13" s="230"/>
      <c r="I13" s="230"/>
      <c r="J13" s="230"/>
    </row>
    <row r="14" spans="1:15" x14ac:dyDescent="0.25">
      <c r="B14" s="230"/>
      <c r="C14" s="230"/>
      <c r="D14" s="230"/>
      <c r="E14" s="230"/>
      <c r="F14" s="230"/>
      <c r="G14" s="230"/>
      <c r="H14" s="230"/>
      <c r="I14" s="230"/>
      <c r="J14" s="230"/>
    </row>
    <row r="15" spans="1:15" x14ac:dyDescent="0.25">
      <c r="B15" s="230" t="s">
        <v>68</v>
      </c>
      <c r="C15" s="230"/>
      <c r="D15" s="230"/>
      <c r="E15" s="230"/>
      <c r="F15" s="230"/>
      <c r="G15" s="230"/>
      <c r="H15" s="230"/>
      <c r="I15" s="230"/>
      <c r="J15" s="230"/>
    </row>
    <row r="16" spans="1:15" x14ac:dyDescent="0.25">
      <c r="B16" s="230"/>
      <c r="C16" s="230"/>
      <c r="D16" s="230"/>
      <c r="E16" s="230"/>
      <c r="F16" s="230"/>
      <c r="G16" s="230"/>
      <c r="H16" s="230"/>
      <c r="I16" s="230"/>
      <c r="J16" s="230"/>
    </row>
    <row r="17" spans="1:10" x14ac:dyDescent="0.25">
      <c r="A17" s="2" t="s">
        <v>59</v>
      </c>
      <c r="B17" s="7"/>
      <c r="C17" s="8"/>
      <c r="D17" s="8"/>
      <c r="E17" s="8"/>
      <c r="F17" s="8"/>
      <c r="G17" s="8"/>
      <c r="H17" s="8"/>
      <c r="I17" s="8"/>
      <c r="J17" s="8"/>
    </row>
    <row r="18" spans="1:10" x14ac:dyDescent="0.25">
      <c r="B18" s="8"/>
      <c r="C18" s="8"/>
      <c r="D18" s="8"/>
      <c r="E18" s="8"/>
      <c r="F18" s="8"/>
      <c r="G18" s="8"/>
      <c r="H18" s="8"/>
      <c r="I18" s="8"/>
      <c r="J18" s="8"/>
    </row>
    <row r="19" spans="1:10" ht="14.25" customHeight="1" x14ac:dyDescent="0.25">
      <c r="B19" s="230" t="s">
        <v>108</v>
      </c>
      <c r="C19" s="230"/>
      <c r="D19" s="230"/>
      <c r="E19" s="230"/>
      <c r="F19" s="230"/>
      <c r="G19" s="230"/>
      <c r="H19" s="230"/>
      <c r="I19" s="230"/>
      <c r="J19" s="230"/>
    </row>
    <row r="20" spans="1:10" x14ac:dyDescent="0.25">
      <c r="B20" s="8"/>
      <c r="C20" s="8"/>
      <c r="D20" s="8"/>
      <c r="E20" s="8"/>
      <c r="F20" s="8"/>
      <c r="G20" s="8"/>
      <c r="H20" s="8"/>
      <c r="I20" s="8"/>
      <c r="J20" s="8"/>
    </row>
    <row r="21" spans="1:10" ht="15" customHeight="1" x14ac:dyDescent="0.25">
      <c r="B21" s="230" t="s">
        <v>76</v>
      </c>
      <c r="C21" s="230"/>
      <c r="D21" s="230"/>
      <c r="E21" s="230"/>
      <c r="F21" s="230"/>
      <c r="G21" s="230"/>
      <c r="H21" s="230"/>
      <c r="I21" s="230"/>
      <c r="J21" s="230"/>
    </row>
    <row r="22" spans="1:10" x14ac:dyDescent="0.25">
      <c r="B22" s="230"/>
      <c r="C22" s="230"/>
      <c r="D22" s="230"/>
      <c r="E22" s="230"/>
      <c r="F22" s="230"/>
      <c r="G22" s="230"/>
      <c r="H22" s="230"/>
      <c r="I22" s="230"/>
      <c r="J22" s="230"/>
    </row>
    <row r="23" spans="1:10" x14ac:dyDescent="0.25">
      <c r="B23" s="8"/>
      <c r="C23" s="8"/>
      <c r="D23" s="8"/>
      <c r="E23" s="8"/>
      <c r="F23" s="8"/>
      <c r="G23" s="8"/>
      <c r="H23" s="8"/>
      <c r="I23" s="8"/>
      <c r="J23" s="8"/>
    </row>
    <row r="24" spans="1:10" x14ac:dyDescent="0.25">
      <c r="B24" s="230" t="s">
        <v>77</v>
      </c>
      <c r="C24" s="230"/>
      <c r="D24" s="230"/>
      <c r="E24" s="230"/>
      <c r="F24" s="230"/>
      <c r="G24" s="230"/>
      <c r="H24" s="230"/>
      <c r="I24" s="230"/>
      <c r="J24" s="230"/>
    </row>
    <row r="25" spans="1:10" x14ac:dyDescent="0.25">
      <c r="B25" s="230"/>
      <c r="C25" s="230"/>
      <c r="D25" s="230"/>
      <c r="E25" s="230"/>
      <c r="F25" s="230"/>
      <c r="G25" s="230"/>
      <c r="H25" s="230"/>
      <c r="I25" s="230"/>
      <c r="J25" s="230"/>
    </row>
    <row r="26" spans="1:10" x14ac:dyDescent="0.25">
      <c r="B26" s="6"/>
      <c r="C26" s="6"/>
      <c r="D26" s="6"/>
      <c r="E26" s="6"/>
      <c r="F26" s="6"/>
      <c r="G26" s="6"/>
      <c r="H26" s="6"/>
      <c r="I26" s="6"/>
      <c r="J26" s="6"/>
    </row>
    <row r="27" spans="1:10" x14ac:dyDescent="0.25">
      <c r="B27" s="230" t="s">
        <v>31</v>
      </c>
      <c r="C27" s="230"/>
      <c r="D27" s="230"/>
      <c r="E27" s="230"/>
      <c r="F27" s="230"/>
      <c r="G27" s="230"/>
      <c r="H27" s="230"/>
      <c r="I27" s="230"/>
      <c r="J27" s="230"/>
    </row>
    <row r="28" spans="1:10" x14ac:dyDescent="0.25">
      <c r="B28" s="230"/>
      <c r="C28" s="230"/>
      <c r="D28" s="230"/>
      <c r="E28" s="230"/>
      <c r="F28" s="230"/>
      <c r="G28" s="230"/>
      <c r="H28" s="230"/>
      <c r="I28" s="230"/>
      <c r="J28" s="230"/>
    </row>
    <row r="29" spans="1:10" x14ac:dyDescent="0.25">
      <c r="B29" s="9" t="s">
        <v>69</v>
      </c>
      <c r="C29" s="10"/>
      <c r="D29" s="10"/>
      <c r="E29" s="10"/>
      <c r="F29" s="10"/>
      <c r="G29" s="10"/>
      <c r="H29" s="10"/>
      <c r="I29" s="6"/>
      <c r="J29" s="6"/>
    </row>
    <row r="30" spans="1:10" x14ac:dyDescent="0.25">
      <c r="B30" s="9"/>
      <c r="C30" s="10"/>
      <c r="D30" s="10"/>
      <c r="E30" s="10"/>
      <c r="F30" s="10"/>
      <c r="G30" s="10"/>
      <c r="H30" s="10"/>
      <c r="I30" s="6"/>
      <c r="J30" s="6"/>
    </row>
    <row r="31" spans="1:10" s="5" customFormat="1" ht="14.25" customHeight="1" x14ac:dyDescent="0.25">
      <c r="A31" s="11" t="s">
        <v>55</v>
      </c>
      <c r="B31" s="5" t="s">
        <v>62</v>
      </c>
    </row>
    <row r="32" spans="1:10" s="5" customFormat="1" x14ac:dyDescent="0.25">
      <c r="B32" s="5" t="s">
        <v>63</v>
      </c>
    </row>
    <row r="33" spans="1:10" s="5" customFormat="1" x14ac:dyDescent="0.25">
      <c r="B33" s="5" t="s">
        <v>109</v>
      </c>
    </row>
    <row r="34" spans="1:10" s="5" customFormat="1" x14ac:dyDescent="0.25"/>
    <row r="35" spans="1:10" ht="15" customHeight="1" x14ac:dyDescent="0.25">
      <c r="B35" s="230" t="s">
        <v>56</v>
      </c>
      <c r="C35" s="232"/>
      <c r="D35" s="232"/>
      <c r="E35" s="232"/>
      <c r="F35" s="232"/>
      <c r="G35" s="232"/>
      <c r="H35" s="232"/>
      <c r="I35" s="232"/>
      <c r="J35" s="232"/>
    </row>
    <row r="36" spans="1:10" x14ac:dyDescent="0.25">
      <c r="B36" s="232"/>
      <c r="C36" s="232"/>
      <c r="D36" s="232"/>
      <c r="E36" s="232"/>
      <c r="F36" s="232"/>
      <c r="G36" s="232"/>
      <c r="H36" s="232"/>
      <c r="I36" s="232"/>
      <c r="J36" s="232"/>
    </row>
    <row r="38" spans="1:10" x14ac:dyDescent="0.25">
      <c r="B38" s="1" t="s">
        <v>86</v>
      </c>
    </row>
    <row r="39" spans="1:10" x14ac:dyDescent="0.25">
      <c r="B39" s="1" t="s">
        <v>87</v>
      </c>
    </row>
    <row r="40" spans="1:10" x14ac:dyDescent="0.25">
      <c r="B40" s="1" t="s">
        <v>88</v>
      </c>
    </row>
    <row r="41" spans="1:10" s="5" customFormat="1" ht="13.5" customHeight="1" x14ac:dyDescent="0.25">
      <c r="A41" s="1"/>
      <c r="B41" s="1"/>
      <c r="C41" s="1"/>
      <c r="D41" s="1"/>
      <c r="E41" s="1"/>
      <c r="F41" s="1"/>
      <c r="G41" s="1"/>
      <c r="H41" s="1"/>
      <c r="I41" s="1"/>
      <c r="J41" s="1"/>
    </row>
    <row r="42" spans="1:10" s="5" customFormat="1" ht="13.5" customHeight="1" x14ac:dyDescent="0.25">
      <c r="A42" s="1"/>
      <c r="B42" s="12" t="s">
        <v>57</v>
      </c>
      <c r="C42" s="1"/>
      <c r="D42" s="1"/>
      <c r="E42" s="1"/>
      <c r="F42" s="1"/>
      <c r="G42" s="1"/>
      <c r="H42" s="1"/>
      <c r="I42" s="1"/>
      <c r="J42" s="1"/>
    </row>
    <row r="43" spans="1:10" s="5" customFormat="1" ht="13.5" customHeight="1" x14ac:dyDescent="0.25">
      <c r="A43" s="1"/>
      <c r="B43" s="230" t="s">
        <v>64</v>
      </c>
      <c r="C43" s="230"/>
      <c r="D43" s="230"/>
      <c r="E43" s="230"/>
      <c r="F43" s="230"/>
      <c r="G43" s="230"/>
      <c r="H43" s="230"/>
      <c r="I43" s="230"/>
      <c r="J43" s="230"/>
    </row>
    <row r="44" spans="1:10" ht="13.5" customHeight="1" x14ac:dyDescent="0.25">
      <c r="A44" s="5"/>
      <c r="B44" s="9" t="s">
        <v>60</v>
      </c>
      <c r="C44" s="6"/>
      <c r="D44" s="6"/>
      <c r="E44" s="6"/>
      <c r="F44" s="6"/>
      <c r="G44" s="6"/>
      <c r="H44" s="6"/>
      <c r="I44" s="6"/>
      <c r="J44" s="6"/>
    </row>
    <row r="45" spans="1:10" x14ac:dyDescent="0.25">
      <c r="A45" s="5"/>
      <c r="B45" s="9"/>
      <c r="C45" s="6"/>
      <c r="D45" s="6"/>
      <c r="E45" s="6"/>
      <c r="F45" s="6"/>
      <c r="G45" s="6"/>
      <c r="H45" s="6"/>
      <c r="I45" s="6"/>
      <c r="J45" s="6"/>
    </row>
    <row r="46" spans="1:10" x14ac:dyDescent="0.25">
      <c r="A46" s="233" t="s">
        <v>78</v>
      </c>
      <c r="B46" s="234"/>
      <c r="C46" s="6"/>
      <c r="D46" s="6"/>
      <c r="E46" s="6"/>
      <c r="F46" s="6"/>
      <c r="G46" s="6"/>
      <c r="H46" s="6"/>
      <c r="I46" s="6"/>
      <c r="J46" s="6"/>
    </row>
    <row r="47" spans="1:10" x14ac:dyDescent="0.25">
      <c r="A47" s="231" t="s">
        <v>65</v>
      </c>
      <c r="B47" s="232"/>
      <c r="C47" s="232"/>
      <c r="D47" s="232"/>
      <c r="E47" s="232"/>
      <c r="F47" s="232"/>
      <c r="G47" s="232"/>
      <c r="H47" s="232"/>
      <c r="I47" s="232"/>
      <c r="J47" s="232"/>
    </row>
    <row r="48" spans="1:10" x14ac:dyDescent="0.25">
      <c r="A48" s="232"/>
      <c r="B48" s="232"/>
      <c r="C48" s="232"/>
      <c r="D48" s="232"/>
      <c r="E48" s="232"/>
      <c r="F48" s="232"/>
      <c r="G48" s="232"/>
      <c r="H48" s="232"/>
      <c r="I48" s="232"/>
      <c r="J48" s="232"/>
    </row>
    <row r="49" spans="1:10" x14ac:dyDescent="0.25">
      <c r="A49" s="232"/>
      <c r="B49" s="232"/>
      <c r="C49" s="232"/>
      <c r="D49" s="232"/>
      <c r="E49" s="232"/>
      <c r="F49" s="232"/>
      <c r="G49" s="232"/>
      <c r="H49" s="232"/>
      <c r="I49" s="232"/>
      <c r="J49" s="232"/>
    </row>
    <row r="50" spans="1:10" x14ac:dyDescent="0.25">
      <c r="A50" s="231" t="s">
        <v>66</v>
      </c>
      <c r="B50" s="231"/>
      <c r="C50" s="231"/>
      <c r="D50" s="231"/>
      <c r="E50" s="231"/>
      <c r="F50" s="231"/>
      <c r="G50" s="231"/>
      <c r="H50" s="231"/>
      <c r="I50" s="231"/>
      <c r="J50" s="231"/>
    </row>
    <row r="51" spans="1:10" ht="15" customHeight="1" x14ac:dyDescent="0.25">
      <c r="A51" s="231"/>
      <c r="B51" s="231"/>
      <c r="C51" s="231"/>
      <c r="D51" s="231"/>
      <c r="E51" s="231"/>
      <c r="F51" s="231"/>
      <c r="G51" s="231"/>
      <c r="H51" s="231"/>
      <c r="I51" s="231"/>
      <c r="J51" s="231"/>
    </row>
    <row r="52" spans="1:10" x14ac:dyDescent="0.25">
      <c r="A52" s="231"/>
      <c r="B52" s="231"/>
      <c r="C52" s="231"/>
      <c r="D52" s="231"/>
      <c r="E52" s="231"/>
      <c r="F52" s="231"/>
      <c r="G52" s="231"/>
      <c r="H52" s="231"/>
      <c r="I52" s="231"/>
      <c r="J52" s="231"/>
    </row>
    <row r="54" spans="1:10" x14ac:dyDescent="0.25">
      <c r="A54" s="230" t="s">
        <v>67</v>
      </c>
      <c r="B54" s="230"/>
      <c r="C54" s="230"/>
      <c r="D54" s="230"/>
      <c r="E54" s="230"/>
      <c r="F54" s="230"/>
      <c r="G54" s="230"/>
      <c r="H54" s="230"/>
      <c r="I54" s="230"/>
      <c r="J54" s="230"/>
    </row>
    <row r="55" spans="1:10" x14ac:dyDescent="0.25">
      <c r="A55" s="230"/>
      <c r="B55" s="230"/>
      <c r="C55" s="230"/>
      <c r="D55" s="230"/>
      <c r="E55" s="230"/>
      <c r="F55" s="230"/>
      <c r="G55" s="230"/>
      <c r="H55" s="230"/>
      <c r="I55" s="230"/>
      <c r="J55" s="230"/>
    </row>
    <row r="56" spans="1:10" x14ac:dyDescent="0.25">
      <c r="A56" s="230"/>
      <c r="B56" s="230"/>
      <c r="C56" s="230"/>
      <c r="D56" s="230"/>
      <c r="E56" s="230"/>
      <c r="F56" s="230"/>
      <c r="G56" s="230"/>
      <c r="H56" s="230"/>
      <c r="I56" s="230"/>
      <c r="J56" s="230"/>
    </row>
  </sheetData>
  <sheetProtection sheet="1" objects="1" scenarios="1"/>
  <customSheetViews>
    <customSheetView guid="{53395258-DBAA-429A-AE83-555B9B9DE7B8}" scale="90" showGridLines="0" fitToPage="1">
      <selection activeCell="N40" sqref="N40"/>
      <pageMargins left="0.75" right="0.75" top="1" bottom="1" header="0.5" footer="0.5"/>
      <pageSetup scale="78" orientation="portrait" r:id="rId1"/>
      <headerFooter alignWithMargins="0"/>
    </customSheetView>
  </customSheetViews>
  <mergeCells count="14">
    <mergeCell ref="A54:J56"/>
    <mergeCell ref="B13:J14"/>
    <mergeCell ref="B15:J16"/>
    <mergeCell ref="B35:J36"/>
    <mergeCell ref="B21:J22"/>
    <mergeCell ref="A46:B46"/>
    <mergeCell ref="A1:I4"/>
    <mergeCell ref="A50:J52"/>
    <mergeCell ref="A47:J49"/>
    <mergeCell ref="B19:J19"/>
    <mergeCell ref="B27:J28"/>
    <mergeCell ref="B24:J25"/>
    <mergeCell ref="B43:J43"/>
    <mergeCell ref="B8:J9"/>
  </mergeCells>
  <phoneticPr fontId="2" type="noConversion"/>
  <pageMargins left="0.75" right="0.75" top="1" bottom="1" header="0.5" footer="0.5"/>
  <pageSetup scale="68"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N48"/>
  <sheetViews>
    <sheetView showGridLines="0" zoomScale="70" zoomScaleNormal="70" zoomScaleSheetLayoutView="50" workbookViewId="0">
      <selection activeCell="D2" sqref="D2"/>
    </sheetView>
  </sheetViews>
  <sheetFormatPr defaultColWidth="8.88671875" defaultRowHeight="20.25" x14ac:dyDescent="0.15"/>
  <cols>
    <col min="1" max="1" width="3.77734375" style="122" customWidth="1"/>
    <col min="2" max="2" width="10.88671875" style="122" customWidth="1"/>
    <col min="3" max="7" width="18.77734375" style="122" customWidth="1"/>
    <col min="8" max="8" width="7.33203125" style="122" customWidth="1"/>
    <col min="9" max="9" width="18.77734375" style="122" customWidth="1"/>
    <col min="10" max="10" width="7.33203125" style="122" customWidth="1"/>
    <col min="11" max="13" width="18.77734375" style="122" customWidth="1"/>
    <col min="14" max="14" width="7.33203125" style="122" customWidth="1"/>
    <col min="15" max="16384" width="8.88671875" style="122"/>
  </cols>
  <sheetData>
    <row r="1" spans="2:14" x14ac:dyDescent="0.15">
      <c r="B1" s="121" t="s">
        <v>70</v>
      </c>
    </row>
    <row r="2" spans="2:14" x14ac:dyDescent="0.15">
      <c r="B2" s="121" t="s">
        <v>5</v>
      </c>
      <c r="D2" s="124" t="str">
        <f>IF('Daily Data'!C2="retailer Name","Retailer Name not entered yet",'Daily Data'!C2)</f>
        <v>Retailer Name not entered yet</v>
      </c>
      <c r="E2" s="124"/>
      <c r="F2" s="124"/>
      <c r="G2" s="125"/>
      <c r="H2" s="126" t="s">
        <v>22</v>
      </c>
      <c r="I2" s="127" t="s">
        <v>30</v>
      </c>
      <c r="K2" s="128" t="str">
        <f>IF('Daily Data'!C4="Enter Date","DATE NOT ENTERED",'Daily Data'!C4+7)</f>
        <v>DATE NOT ENTERED</v>
      </c>
      <c r="L2" s="128"/>
      <c r="M2" s="128"/>
    </row>
    <row r="3" spans="2:14" ht="21" thickBot="1" x14ac:dyDescent="0.2"/>
    <row r="4" spans="2:14" ht="21" thickBot="1" x14ac:dyDescent="0.2">
      <c r="C4" s="129" t="s">
        <v>103</v>
      </c>
      <c r="D4" s="130"/>
      <c r="E4" s="131"/>
      <c r="F4" s="132"/>
      <c r="G4" s="133"/>
      <c r="I4" s="134" t="s">
        <v>102</v>
      </c>
      <c r="K4" s="129" t="s">
        <v>101</v>
      </c>
      <c r="L4" s="130"/>
      <c r="M4" s="131"/>
      <c r="N4" s="135"/>
    </row>
    <row r="5" spans="2:14" x14ac:dyDescent="0.15">
      <c r="B5" s="244" t="s">
        <v>6</v>
      </c>
      <c r="C5" s="136"/>
      <c r="D5" s="137" t="s">
        <v>92</v>
      </c>
      <c r="E5" s="138" t="s">
        <v>93</v>
      </c>
      <c r="F5" s="253" t="s">
        <v>74</v>
      </c>
      <c r="G5" s="254" t="s">
        <v>23</v>
      </c>
      <c r="I5" s="257" t="s">
        <v>75</v>
      </c>
      <c r="K5" s="139"/>
      <c r="L5" s="140" t="s">
        <v>7</v>
      </c>
      <c r="M5" s="141" t="s">
        <v>8</v>
      </c>
      <c r="N5" s="142"/>
    </row>
    <row r="6" spans="2:14" x14ac:dyDescent="0.15">
      <c r="B6" s="245"/>
      <c r="C6" s="247" t="s">
        <v>71</v>
      </c>
      <c r="D6" s="249" t="s">
        <v>72</v>
      </c>
      <c r="E6" s="251" t="s">
        <v>73</v>
      </c>
      <c r="F6" s="247"/>
      <c r="G6" s="255"/>
      <c r="I6" s="258"/>
      <c r="K6" s="253" t="s">
        <v>71</v>
      </c>
      <c r="L6" s="260" t="s">
        <v>72</v>
      </c>
      <c r="M6" s="261" t="s">
        <v>73</v>
      </c>
    </row>
    <row r="7" spans="2:14" x14ac:dyDescent="0.15">
      <c r="B7" s="246"/>
      <c r="C7" s="248"/>
      <c r="D7" s="250"/>
      <c r="E7" s="252"/>
      <c r="F7" s="248"/>
      <c r="G7" s="256"/>
      <c r="I7" s="259"/>
      <c r="K7" s="248"/>
      <c r="L7" s="250"/>
      <c r="M7" s="252"/>
    </row>
    <row r="8" spans="2:14" x14ac:dyDescent="0.15">
      <c r="B8" s="143" t="str">
        <f>IF(ISBLANK('Daily Data'!B9),"",'Daily Data'!B9)</f>
        <v/>
      </c>
      <c r="C8" s="144" t="str">
        <f>IF(ISBLANK('Daily Data'!AK9),"",'Daily Data'!AK9)</f>
        <v/>
      </c>
      <c r="D8" s="145" t="str">
        <f>IF('Daily Data'!AN9="YES",0,IF(ISBLANK('Daily Data'!AF9),"",'Daily Data'!AF9))</f>
        <v/>
      </c>
      <c r="E8" s="146" t="str">
        <f>IF(ISBLANK('Daily Data'!AK9),"",C8-D8)</f>
        <v/>
      </c>
      <c r="F8" s="144" t="str">
        <f>IF(ISBLANK('Daily Data'!AM9),"",'Daily Data'!AM9)</f>
        <v/>
      </c>
      <c r="G8" s="147" t="str">
        <f>IF(ISBLANK('Daily Data'!AK9),"",Sunday!F8-E8)</f>
        <v/>
      </c>
      <c r="I8" s="148"/>
      <c r="K8" s="144" t="str">
        <f>IF(ISBLANK('Daily Data'!AL9),"",'Daily Data'!AL9)</f>
        <v/>
      </c>
      <c r="L8" s="145" t="str">
        <f>IF('Daily Data'!AN9="yes",0,IF(ISBLANK('Daily Data'!AG9),"",'Daily Data'!AG9))</f>
        <v/>
      </c>
      <c r="M8" s="146" t="str">
        <f>IF(ISBLANK('Daily Data'!AL9),"",K8-L8)</f>
        <v/>
      </c>
    </row>
    <row r="9" spans="2:14" x14ac:dyDescent="0.15">
      <c r="B9" s="143" t="str">
        <f>IF(ISBLANK('Daily Data'!B10),"",'Daily Data'!B10)</f>
        <v/>
      </c>
      <c r="C9" s="144" t="str">
        <f>IF(ISBLANK('Daily Data'!AK10),"",'Daily Data'!AK10)</f>
        <v/>
      </c>
      <c r="D9" s="145" t="str">
        <f>IF('Daily Data'!AN10="YES",0,IF(ISBLANK('Daily Data'!AF10),"",'Daily Data'!AF10))</f>
        <v/>
      </c>
      <c r="E9" s="146" t="str">
        <f>IF(ISBLANK('Daily Data'!AK10),"",C9-D9)</f>
        <v/>
      </c>
      <c r="F9" s="144" t="str">
        <f>IF(ISBLANK('Daily Data'!AM10),"",'Daily Data'!AM10)</f>
        <v/>
      </c>
      <c r="G9" s="147" t="str">
        <f>IF(ISBLANK('Daily Data'!AK10),"",Sunday!F9-E9)</f>
        <v/>
      </c>
      <c r="I9" s="148"/>
      <c r="K9" s="144" t="str">
        <f>IF(ISBLANK('Daily Data'!AL10),"",'Daily Data'!AL10)</f>
        <v/>
      </c>
      <c r="L9" s="145" t="str">
        <f>IF('Daily Data'!AN10="yes",0,IF(ISBLANK('Daily Data'!AG10),"",'Daily Data'!AG10))</f>
        <v/>
      </c>
      <c r="M9" s="146" t="str">
        <f>IF(ISBLANK('Daily Data'!AL10),"",K9-L9)</f>
        <v/>
      </c>
    </row>
    <row r="10" spans="2:14" x14ac:dyDescent="0.15">
      <c r="B10" s="143" t="str">
        <f>IF(ISBLANK('Daily Data'!B11),"",'Daily Data'!B11)</f>
        <v/>
      </c>
      <c r="C10" s="144" t="str">
        <f>IF(ISBLANK('Daily Data'!AK11),"",'Daily Data'!AK11)</f>
        <v/>
      </c>
      <c r="D10" s="145" t="str">
        <f>IF('Daily Data'!AN11="YES",0,IF(ISBLANK('Daily Data'!AF11),"",'Daily Data'!AF11))</f>
        <v/>
      </c>
      <c r="E10" s="146" t="str">
        <f>IF(ISBLANK('Daily Data'!AK11),"",C10-D10)</f>
        <v/>
      </c>
      <c r="F10" s="144" t="str">
        <f>IF(ISBLANK('Daily Data'!AM11),"",'Daily Data'!AM11)</f>
        <v/>
      </c>
      <c r="G10" s="147" t="str">
        <f>IF(ISBLANK('Daily Data'!AK11),"",Sunday!F10-E10)</f>
        <v/>
      </c>
      <c r="I10" s="148"/>
      <c r="K10" s="144" t="str">
        <f>IF(ISBLANK('Daily Data'!AL11),"",'Daily Data'!AL11)</f>
        <v/>
      </c>
      <c r="L10" s="145" t="str">
        <f>IF('Daily Data'!AN11="yes",0,IF(ISBLANK('Daily Data'!AG11),"",'Daily Data'!AG11))</f>
        <v/>
      </c>
      <c r="M10" s="146" t="str">
        <f>IF(ISBLANK('Daily Data'!AL11),"",K10-L10)</f>
        <v/>
      </c>
    </row>
    <row r="11" spans="2:14" x14ac:dyDescent="0.15">
      <c r="B11" s="143" t="str">
        <f>IF(ISBLANK('Daily Data'!B12),"",'Daily Data'!B12)</f>
        <v/>
      </c>
      <c r="C11" s="144" t="str">
        <f>IF(ISBLANK('Daily Data'!AK12),"",'Daily Data'!AK12)</f>
        <v/>
      </c>
      <c r="D11" s="145" t="str">
        <f>IF('Daily Data'!AN12="YES",0,IF(ISBLANK('Daily Data'!AF12),"",'Daily Data'!AF12))</f>
        <v/>
      </c>
      <c r="E11" s="146" t="str">
        <f>IF(ISBLANK('Daily Data'!AK12),"",C11-D11)</f>
        <v/>
      </c>
      <c r="F11" s="144" t="str">
        <f>IF(ISBLANK('Daily Data'!AM12),"",'Daily Data'!AM12)</f>
        <v/>
      </c>
      <c r="G11" s="147" t="str">
        <f>IF(ISBLANK('Daily Data'!AK12),"",Sunday!F11-E11)</f>
        <v/>
      </c>
      <c r="I11" s="148"/>
      <c r="K11" s="144" t="str">
        <f>IF(ISBLANK('Daily Data'!AL12),"",'Daily Data'!AL12)</f>
        <v/>
      </c>
      <c r="L11" s="145" t="str">
        <f>IF('Daily Data'!AN12="yes",0,IF(ISBLANK('Daily Data'!AG12),"",'Daily Data'!AG12))</f>
        <v/>
      </c>
      <c r="M11" s="146" t="str">
        <f>IF(ISBLANK('Daily Data'!AL12),"",K11-L11)</f>
        <v/>
      </c>
    </row>
    <row r="12" spans="2:14" x14ac:dyDescent="0.15">
      <c r="B12" s="143" t="str">
        <f>IF(ISBLANK('Daily Data'!B13),"",'Daily Data'!B13)</f>
        <v/>
      </c>
      <c r="C12" s="144" t="str">
        <f>IF(ISBLANK('Daily Data'!AK13),"",'Daily Data'!AK13)</f>
        <v/>
      </c>
      <c r="D12" s="145" t="str">
        <f>IF('Daily Data'!AN13="YES",0,IF(ISBLANK('Daily Data'!AF13),"",'Daily Data'!AF13))</f>
        <v/>
      </c>
      <c r="E12" s="146" t="str">
        <f>IF(ISBLANK('Daily Data'!AK13),"",C12-D12)</f>
        <v/>
      </c>
      <c r="F12" s="144" t="str">
        <f>IF(ISBLANK('Daily Data'!AM13),"",'Daily Data'!AM13)</f>
        <v/>
      </c>
      <c r="G12" s="147" t="str">
        <f>IF(ISBLANK('Daily Data'!AK13),"",Sunday!F12-E12)</f>
        <v/>
      </c>
      <c r="I12" s="148"/>
      <c r="K12" s="144" t="str">
        <f>IF(ISBLANK('Daily Data'!AL13),"",'Daily Data'!AL13)</f>
        <v/>
      </c>
      <c r="L12" s="145" t="str">
        <f>IF('Daily Data'!AN13="yes",0,IF(ISBLANK('Daily Data'!AG13),"",'Daily Data'!AG13))</f>
        <v/>
      </c>
      <c r="M12" s="146" t="str">
        <f>IF(ISBLANK('Daily Data'!AL13),"",K12-L12)</f>
        <v/>
      </c>
    </row>
    <row r="13" spans="2:14" x14ac:dyDescent="0.15">
      <c r="B13" s="143" t="str">
        <f>IF(ISBLANK('Daily Data'!B14),"",'Daily Data'!B14)</f>
        <v/>
      </c>
      <c r="C13" s="144" t="str">
        <f>IF(ISBLANK('Daily Data'!AK14),"",'Daily Data'!AK14)</f>
        <v/>
      </c>
      <c r="D13" s="145" t="str">
        <f>IF('Daily Data'!AN14="YES",0,IF(ISBLANK('Daily Data'!AF14),"",'Daily Data'!AF14))</f>
        <v/>
      </c>
      <c r="E13" s="146" t="str">
        <f>IF(ISBLANK('Daily Data'!AK14),"",C13-D13)</f>
        <v/>
      </c>
      <c r="F13" s="144" t="str">
        <f>IF(ISBLANK('Daily Data'!AM14),"",'Daily Data'!AM14)</f>
        <v/>
      </c>
      <c r="G13" s="147" t="str">
        <f>IF(ISBLANK('Daily Data'!AK14),"",Sunday!F13-E13)</f>
        <v/>
      </c>
      <c r="I13" s="148"/>
      <c r="K13" s="144" t="str">
        <f>IF(ISBLANK('Daily Data'!AL14),"",'Daily Data'!AL14)</f>
        <v/>
      </c>
      <c r="L13" s="145" t="str">
        <f>IF('Daily Data'!AN14="yes",0,IF(ISBLANK('Daily Data'!AG14),"",'Daily Data'!AG14))</f>
        <v/>
      </c>
      <c r="M13" s="146" t="str">
        <f>IF(ISBLANK('Daily Data'!AL14),"",K13-L13)</f>
        <v/>
      </c>
    </row>
    <row r="14" spans="2:14" x14ac:dyDescent="0.15">
      <c r="B14" s="143" t="str">
        <f>IF(ISBLANK('Daily Data'!B15),"",'Daily Data'!B15)</f>
        <v/>
      </c>
      <c r="C14" s="144" t="str">
        <f>IF(ISBLANK('Daily Data'!AK15),"",'Daily Data'!AK15)</f>
        <v/>
      </c>
      <c r="D14" s="145" t="str">
        <f>IF('Daily Data'!AN15="YES",0,IF(ISBLANK('Daily Data'!AF15),"",'Daily Data'!AF15))</f>
        <v/>
      </c>
      <c r="E14" s="146" t="str">
        <f>IF(ISBLANK('Daily Data'!AK15),"",C14-D14)</f>
        <v/>
      </c>
      <c r="F14" s="144" t="str">
        <f>IF(ISBLANK('Daily Data'!AM15),"",'Daily Data'!AM15)</f>
        <v/>
      </c>
      <c r="G14" s="147" t="str">
        <f>IF(ISBLANK('Daily Data'!AK15),"",Sunday!F14-E14)</f>
        <v/>
      </c>
      <c r="I14" s="148"/>
      <c r="K14" s="144" t="str">
        <f>IF(ISBLANK('Daily Data'!AL15),"",'Daily Data'!AL15)</f>
        <v/>
      </c>
      <c r="L14" s="145" t="str">
        <f>IF('Daily Data'!AN15="yes",0,IF(ISBLANK('Daily Data'!AG15),"",'Daily Data'!AG15))</f>
        <v/>
      </c>
      <c r="M14" s="146" t="str">
        <f>IF(ISBLANK('Daily Data'!AL15),"",K14-L14)</f>
        <v/>
      </c>
    </row>
    <row r="15" spans="2:14" x14ac:dyDescent="0.15">
      <c r="B15" s="143" t="str">
        <f>IF(ISBLANK('Daily Data'!B16),"",'Daily Data'!B16)</f>
        <v/>
      </c>
      <c r="C15" s="144" t="str">
        <f>IF(ISBLANK('Daily Data'!AK16),"",'Daily Data'!AK16)</f>
        <v/>
      </c>
      <c r="D15" s="145" t="str">
        <f>IF('Daily Data'!AN16="YES",0,IF(ISBLANK('Daily Data'!AF16),"",'Daily Data'!AF16))</f>
        <v/>
      </c>
      <c r="E15" s="146" t="str">
        <f>IF(ISBLANK('Daily Data'!AK16),"",C15-D15)</f>
        <v/>
      </c>
      <c r="F15" s="144" t="str">
        <f>IF(ISBLANK('Daily Data'!AM16),"",'Daily Data'!AM16)</f>
        <v/>
      </c>
      <c r="G15" s="147" t="str">
        <f>IF(ISBLANK('Daily Data'!AK16),"",Sunday!F15-E15)</f>
        <v/>
      </c>
      <c r="I15" s="148"/>
      <c r="K15" s="144" t="str">
        <f>IF(ISBLANK('Daily Data'!AL16),"",'Daily Data'!AL16)</f>
        <v/>
      </c>
      <c r="L15" s="145" t="str">
        <f>IF('Daily Data'!AN16="yes",0,IF(ISBLANK('Daily Data'!AG16),"",'Daily Data'!AG16))</f>
        <v/>
      </c>
      <c r="M15" s="146" t="str">
        <f>IF(ISBLANK('Daily Data'!AL16),"",K15-L15)</f>
        <v/>
      </c>
    </row>
    <row r="16" spans="2:14" x14ac:dyDescent="0.15">
      <c r="B16" s="143" t="str">
        <f>IF(ISBLANK('Daily Data'!B17),"",'Daily Data'!B17)</f>
        <v/>
      </c>
      <c r="C16" s="144" t="str">
        <f>IF(ISBLANK('Daily Data'!AK17),"",'Daily Data'!AK17)</f>
        <v/>
      </c>
      <c r="D16" s="145" t="str">
        <f>IF('Daily Data'!AN17="YES",0,IF(ISBLANK('Daily Data'!AF17),"",'Daily Data'!AF17))</f>
        <v/>
      </c>
      <c r="E16" s="146" t="str">
        <f>IF(ISBLANK('Daily Data'!AK17),"",C16-D16)</f>
        <v/>
      </c>
      <c r="F16" s="144" t="str">
        <f>IF(ISBLANK('Daily Data'!AM17),"",'Daily Data'!AM17)</f>
        <v/>
      </c>
      <c r="G16" s="147" t="str">
        <f>IF(ISBLANK('Daily Data'!AK17),"",Sunday!F16-E16)</f>
        <v/>
      </c>
      <c r="I16" s="148"/>
      <c r="K16" s="144" t="str">
        <f>IF(ISBLANK('Daily Data'!AL17),"",'Daily Data'!AL17)</f>
        <v/>
      </c>
      <c r="L16" s="145" t="str">
        <f>IF('Daily Data'!AN17="yes",0,IF(ISBLANK('Daily Data'!AG17),"",'Daily Data'!AG17))</f>
        <v/>
      </c>
      <c r="M16" s="146" t="str">
        <f>IF(ISBLANK('Daily Data'!AL17),"",K16-L16)</f>
        <v/>
      </c>
    </row>
    <row r="17" spans="2:13" x14ac:dyDescent="0.15">
      <c r="B17" s="143" t="str">
        <f>IF(ISBLANK('Daily Data'!B18),"",'Daily Data'!B18)</f>
        <v/>
      </c>
      <c r="C17" s="144" t="str">
        <f>IF(ISBLANK('Daily Data'!AK18),"",'Daily Data'!AK18)</f>
        <v/>
      </c>
      <c r="D17" s="145" t="str">
        <f>IF('Daily Data'!AN18="YES",0,IF(ISBLANK('Daily Data'!AF18),"",'Daily Data'!AF18))</f>
        <v/>
      </c>
      <c r="E17" s="146" t="str">
        <f>IF(ISBLANK('Daily Data'!AK18),"",C17-D17)</f>
        <v/>
      </c>
      <c r="F17" s="144" t="str">
        <f>IF(ISBLANK('Daily Data'!AM18),"",'Daily Data'!AM18)</f>
        <v/>
      </c>
      <c r="G17" s="147" t="str">
        <f>IF(ISBLANK('Daily Data'!AK18),"",Sunday!F17-E17)</f>
        <v/>
      </c>
      <c r="I17" s="148"/>
      <c r="K17" s="144" t="str">
        <f>IF(ISBLANK('Daily Data'!AL18),"",'Daily Data'!AL18)</f>
        <v/>
      </c>
      <c r="L17" s="145" t="str">
        <f>IF('Daily Data'!AN18="yes",0,IF(ISBLANK('Daily Data'!AG18),"",'Daily Data'!AG18))</f>
        <v/>
      </c>
      <c r="M17" s="146" t="str">
        <f>IF(ISBLANK('Daily Data'!AL18),"",K17-L17)</f>
        <v/>
      </c>
    </row>
    <row r="18" spans="2:13" x14ac:dyDescent="0.15">
      <c r="B18" s="143" t="str">
        <f>IF(ISBLANK('Daily Data'!B19),"",'Daily Data'!B19)</f>
        <v/>
      </c>
      <c r="C18" s="144" t="str">
        <f>IF(ISBLANK('Daily Data'!AK19),"",'Daily Data'!AK19)</f>
        <v/>
      </c>
      <c r="D18" s="145" t="str">
        <f>IF('Daily Data'!AN19="YES",0,IF(ISBLANK('Daily Data'!AF19),"",'Daily Data'!AF19))</f>
        <v/>
      </c>
      <c r="E18" s="146" t="str">
        <f>IF(ISBLANK('Daily Data'!AK19),"",C18-D18)</f>
        <v/>
      </c>
      <c r="F18" s="144" t="str">
        <f>IF(ISBLANK('Daily Data'!AM19),"",'Daily Data'!AM19)</f>
        <v/>
      </c>
      <c r="G18" s="147" t="str">
        <f>IF(ISBLANK('Daily Data'!AK19),"",Sunday!F18-E18)</f>
        <v/>
      </c>
      <c r="I18" s="148"/>
      <c r="K18" s="144" t="str">
        <f>IF(ISBLANK('Daily Data'!AL19),"",'Daily Data'!AL19)</f>
        <v/>
      </c>
      <c r="L18" s="145" t="str">
        <f>IF('Daily Data'!AN19="yes",0,IF(ISBLANK('Daily Data'!AG19),"",'Daily Data'!AG19))</f>
        <v/>
      </c>
      <c r="M18" s="146" t="str">
        <f>IF(ISBLANK('Daily Data'!AL19),"",K18-L18)</f>
        <v/>
      </c>
    </row>
    <row r="19" spans="2:13" x14ac:dyDescent="0.15">
      <c r="B19" s="143" t="str">
        <f>IF(ISBLANK('Daily Data'!B20),"",'Daily Data'!B20)</f>
        <v/>
      </c>
      <c r="C19" s="144" t="str">
        <f>IF(ISBLANK('Daily Data'!AK20),"",'Daily Data'!AK20)</f>
        <v/>
      </c>
      <c r="D19" s="145" t="str">
        <f>IF('Daily Data'!AN20="YES",0,IF(ISBLANK('Daily Data'!AF20),"",'Daily Data'!AF20))</f>
        <v/>
      </c>
      <c r="E19" s="146" t="str">
        <f>IF(ISBLANK('Daily Data'!AK20),"",C19-D19)</f>
        <v/>
      </c>
      <c r="F19" s="144" t="str">
        <f>IF(ISBLANK('Daily Data'!AM20),"",'Daily Data'!AM20)</f>
        <v/>
      </c>
      <c r="G19" s="147" t="str">
        <f>IF(ISBLANK('Daily Data'!AK20),"",Sunday!F19-E19)</f>
        <v/>
      </c>
      <c r="I19" s="148"/>
      <c r="K19" s="144" t="str">
        <f>IF(ISBLANK('Daily Data'!AL20),"",'Daily Data'!AL20)</f>
        <v/>
      </c>
      <c r="L19" s="145" t="str">
        <f>IF('Daily Data'!AN20="yes",0,IF(ISBLANK('Daily Data'!AG20),"",'Daily Data'!AG20))</f>
        <v/>
      </c>
      <c r="M19" s="146" t="str">
        <f>IF(ISBLANK('Daily Data'!AL20),"",K19-L19)</f>
        <v/>
      </c>
    </row>
    <row r="20" spans="2:13" x14ac:dyDescent="0.15">
      <c r="B20" s="143" t="str">
        <f>IF(ISBLANK('Daily Data'!B21),"",'Daily Data'!B21)</f>
        <v/>
      </c>
      <c r="C20" s="144" t="str">
        <f>IF(ISBLANK('Daily Data'!AK21),"",'Daily Data'!AK21)</f>
        <v/>
      </c>
      <c r="D20" s="145" t="str">
        <f>IF('Daily Data'!AN21="YES",0,IF(ISBLANK('Daily Data'!AF21),"",'Daily Data'!AF21))</f>
        <v/>
      </c>
      <c r="E20" s="146" t="str">
        <f>IF(ISBLANK('Daily Data'!AK21),"",C20-D20)</f>
        <v/>
      </c>
      <c r="F20" s="144" t="str">
        <f>IF(ISBLANK('Daily Data'!AM21),"",'Daily Data'!AM21)</f>
        <v/>
      </c>
      <c r="G20" s="147" t="str">
        <f>IF(ISBLANK('Daily Data'!AK21),"",Sunday!F20-E20)</f>
        <v/>
      </c>
      <c r="I20" s="148"/>
      <c r="K20" s="144" t="str">
        <f>IF(ISBLANK('Daily Data'!AL21),"",'Daily Data'!AL21)</f>
        <v/>
      </c>
      <c r="L20" s="145" t="str">
        <f>IF('Daily Data'!AN21="yes",0,IF(ISBLANK('Daily Data'!AG21),"",'Daily Data'!AG21))</f>
        <v/>
      </c>
      <c r="M20" s="146" t="str">
        <f>IF(ISBLANK('Daily Data'!AL21),"",K20-L20)</f>
        <v/>
      </c>
    </row>
    <row r="21" spans="2:13" x14ac:dyDescent="0.15">
      <c r="B21" s="143" t="str">
        <f>IF(ISBLANK('Daily Data'!B22),"",'Daily Data'!B22)</f>
        <v/>
      </c>
      <c r="C21" s="144" t="str">
        <f>IF(ISBLANK('Daily Data'!AK22),"",'Daily Data'!AK22)</f>
        <v/>
      </c>
      <c r="D21" s="145" t="str">
        <f>IF('Daily Data'!AN22="YES",0,IF(ISBLANK('Daily Data'!AF22),"",'Daily Data'!AF22))</f>
        <v/>
      </c>
      <c r="E21" s="146" t="str">
        <f>IF(ISBLANK('Daily Data'!AK22),"",C21-D21)</f>
        <v/>
      </c>
      <c r="F21" s="144" t="str">
        <f>IF(ISBLANK('Daily Data'!AM22),"",'Daily Data'!AM22)</f>
        <v/>
      </c>
      <c r="G21" s="147" t="str">
        <f>IF(ISBLANK('Daily Data'!AK22),"",Sunday!F21-E21)</f>
        <v/>
      </c>
      <c r="I21" s="148"/>
      <c r="K21" s="144" t="str">
        <f>IF(ISBLANK('Daily Data'!AL22),"",'Daily Data'!AL22)</f>
        <v/>
      </c>
      <c r="L21" s="145" t="str">
        <f>IF('Daily Data'!AN22="yes",0,IF(ISBLANK('Daily Data'!AG22),"",'Daily Data'!AG22))</f>
        <v/>
      </c>
      <c r="M21" s="146" t="str">
        <f>IF(ISBLANK('Daily Data'!AL22),"",K21-L21)</f>
        <v/>
      </c>
    </row>
    <row r="22" spans="2:13" x14ac:dyDescent="0.15">
      <c r="B22" s="143" t="str">
        <f>IF(ISBLANK('Daily Data'!B23),"",'Daily Data'!B23)</f>
        <v/>
      </c>
      <c r="C22" s="144" t="str">
        <f>IF(ISBLANK('Daily Data'!AK23),"",'Daily Data'!AK23)</f>
        <v/>
      </c>
      <c r="D22" s="145" t="str">
        <f>IF('Daily Data'!AN23="YES",0,IF(ISBLANK('Daily Data'!AF23),"",'Daily Data'!AF23))</f>
        <v/>
      </c>
      <c r="E22" s="146" t="str">
        <f>IF(ISBLANK('Daily Data'!AK23),"",C22-D22)</f>
        <v/>
      </c>
      <c r="F22" s="144" t="str">
        <f>IF(ISBLANK('Daily Data'!AM23),"",'Daily Data'!AM23)</f>
        <v/>
      </c>
      <c r="G22" s="147" t="str">
        <f>IF(ISBLANK('Daily Data'!AK23),"",Sunday!F22-E22)</f>
        <v/>
      </c>
      <c r="I22" s="148"/>
      <c r="K22" s="144" t="str">
        <f>IF(ISBLANK('Daily Data'!AL23),"",'Daily Data'!AL23)</f>
        <v/>
      </c>
      <c r="L22" s="145" t="str">
        <f>IF('Daily Data'!AN23="yes",0,IF(ISBLANK('Daily Data'!AG23),"",'Daily Data'!AG23))</f>
        <v/>
      </c>
      <c r="M22" s="146" t="str">
        <f>IF(ISBLANK('Daily Data'!AL23),"",K22-L22)</f>
        <v/>
      </c>
    </row>
    <row r="23" spans="2:13" x14ac:dyDescent="0.15">
      <c r="B23" s="143" t="str">
        <f>IF(ISBLANK('Daily Data'!B24),"",'Daily Data'!B24)</f>
        <v/>
      </c>
      <c r="C23" s="144" t="str">
        <f>IF(ISBLANK('Daily Data'!AK24),"",'Daily Data'!AK24)</f>
        <v/>
      </c>
      <c r="D23" s="145" t="str">
        <f>IF('Daily Data'!AN24="YES",0,IF(ISBLANK('Daily Data'!AF24),"",'Daily Data'!AF24))</f>
        <v/>
      </c>
      <c r="E23" s="146" t="str">
        <f>IF(ISBLANK('Daily Data'!AK24),"",C23-D23)</f>
        <v/>
      </c>
      <c r="F23" s="144" t="str">
        <f>IF(ISBLANK('Daily Data'!AM24),"",'Daily Data'!AM24)</f>
        <v/>
      </c>
      <c r="G23" s="147" t="str">
        <f>IF(ISBLANK('Daily Data'!AK24),"",Sunday!F23-E23)</f>
        <v/>
      </c>
      <c r="I23" s="148"/>
      <c r="K23" s="144" t="str">
        <f>IF(ISBLANK('Daily Data'!AL24),"",'Daily Data'!AL24)</f>
        <v/>
      </c>
      <c r="L23" s="145" t="str">
        <f>IF('Daily Data'!AN24="yes",0,IF(ISBLANK('Daily Data'!AG24),"",'Daily Data'!AG24))</f>
        <v/>
      </c>
      <c r="M23" s="146" t="str">
        <f>IF(ISBLANK('Daily Data'!AL24),"",K23-L23)</f>
        <v/>
      </c>
    </row>
    <row r="24" spans="2:13" x14ac:dyDescent="0.15">
      <c r="B24" s="143" t="str">
        <f>IF(ISBLANK('Daily Data'!B25),"",'Daily Data'!B25)</f>
        <v/>
      </c>
      <c r="C24" s="144" t="str">
        <f>IF(ISBLANK('Daily Data'!AK25),"",'Daily Data'!AK25)</f>
        <v/>
      </c>
      <c r="D24" s="145" t="str">
        <f>IF('Daily Data'!AN25="YES",0,IF(ISBLANK('Daily Data'!AF25),"",'Daily Data'!AF25))</f>
        <v/>
      </c>
      <c r="E24" s="146" t="str">
        <f>IF(ISBLANK('Daily Data'!AK25),"",C24-D24)</f>
        <v/>
      </c>
      <c r="F24" s="144" t="str">
        <f>IF(ISBLANK('Daily Data'!AM25),"",'Daily Data'!AM25)</f>
        <v/>
      </c>
      <c r="G24" s="147" t="str">
        <f>IF(ISBLANK('Daily Data'!AK25),"",Sunday!F24-E24)</f>
        <v/>
      </c>
      <c r="I24" s="148"/>
      <c r="K24" s="144" t="str">
        <f>IF(ISBLANK('Daily Data'!AL25),"",'Daily Data'!AL25)</f>
        <v/>
      </c>
      <c r="L24" s="145" t="str">
        <f>IF('Daily Data'!AN25="yes",0,IF(ISBLANK('Daily Data'!AG25),"",'Daily Data'!AG25))</f>
        <v/>
      </c>
      <c r="M24" s="146" t="str">
        <f>IF(ISBLANK('Daily Data'!AL25),"",K24-L24)</f>
        <v/>
      </c>
    </row>
    <row r="25" spans="2:13" x14ac:dyDescent="0.15">
      <c r="B25" s="143" t="str">
        <f>IF(ISBLANK('Daily Data'!B26),"",'Daily Data'!B26)</f>
        <v/>
      </c>
      <c r="C25" s="144" t="str">
        <f>IF(ISBLANK('Daily Data'!AK26),"",'Daily Data'!AK26)</f>
        <v/>
      </c>
      <c r="D25" s="145" t="str">
        <f>IF('Daily Data'!AN26="YES",0,IF(ISBLANK('Daily Data'!AF26),"",'Daily Data'!AF26))</f>
        <v/>
      </c>
      <c r="E25" s="146" t="str">
        <f>IF(ISBLANK('Daily Data'!AK26),"",C25-D25)</f>
        <v/>
      </c>
      <c r="F25" s="144" t="str">
        <f>IF(ISBLANK('Daily Data'!AM26),"",'Daily Data'!AM26)</f>
        <v/>
      </c>
      <c r="G25" s="147" t="str">
        <f>IF(ISBLANK('Daily Data'!AK26),"",Sunday!F25-E25)</f>
        <v/>
      </c>
      <c r="I25" s="148"/>
      <c r="K25" s="144" t="str">
        <f>IF(ISBLANK('Daily Data'!AL26),"",'Daily Data'!AL26)</f>
        <v/>
      </c>
      <c r="L25" s="145" t="str">
        <f>IF('Daily Data'!AN26="yes",0,IF(ISBLANK('Daily Data'!AG26),"",'Daily Data'!AG26))</f>
        <v/>
      </c>
      <c r="M25" s="146" t="str">
        <f>IF(ISBLANK('Daily Data'!AL26),"",K25-L25)</f>
        <v/>
      </c>
    </row>
    <row r="26" spans="2:13" x14ac:dyDescent="0.15">
      <c r="B26" s="143" t="str">
        <f>IF(ISBLANK('Daily Data'!B27),"",'Daily Data'!B27)</f>
        <v/>
      </c>
      <c r="C26" s="144" t="str">
        <f>IF(ISBLANK('Daily Data'!AK27),"",'Daily Data'!AK27)</f>
        <v/>
      </c>
      <c r="D26" s="145" t="str">
        <f>IF('Daily Data'!AN27="YES",0,IF(ISBLANK('Daily Data'!AF27),"",'Daily Data'!AF27))</f>
        <v/>
      </c>
      <c r="E26" s="146" t="str">
        <f>IF(ISBLANK('Daily Data'!AK27),"",C26-D26)</f>
        <v/>
      </c>
      <c r="F26" s="144" t="str">
        <f>IF(ISBLANK('Daily Data'!AM27),"",'Daily Data'!AM27)</f>
        <v/>
      </c>
      <c r="G26" s="147" t="str">
        <f>IF(ISBLANK('Daily Data'!AK27),"",Sunday!F26-E26)</f>
        <v/>
      </c>
      <c r="I26" s="148"/>
      <c r="K26" s="144" t="str">
        <f>IF(ISBLANK('Daily Data'!AL27),"",'Daily Data'!AL27)</f>
        <v/>
      </c>
      <c r="L26" s="145" t="str">
        <f>IF('Daily Data'!AN27="yes",0,IF(ISBLANK('Daily Data'!AG27),"",'Daily Data'!AG27))</f>
        <v/>
      </c>
      <c r="M26" s="146" t="str">
        <f>IF(ISBLANK('Daily Data'!AL27),"",K26-L26)</f>
        <v/>
      </c>
    </row>
    <row r="27" spans="2:13" x14ac:dyDescent="0.15">
      <c r="B27" s="143" t="str">
        <f>IF(ISBLANK('Daily Data'!B28),"",'Daily Data'!B28)</f>
        <v/>
      </c>
      <c r="C27" s="144" t="str">
        <f>IF(ISBLANK('Daily Data'!AK28),"",'Daily Data'!AK28)</f>
        <v/>
      </c>
      <c r="D27" s="145" t="str">
        <f>IF('Daily Data'!AN28="YES",0,IF(ISBLANK('Daily Data'!AF28),"",'Daily Data'!AF28))</f>
        <v/>
      </c>
      <c r="E27" s="146" t="str">
        <f>IF(ISBLANK('Daily Data'!AK28),"",C27-D27)</f>
        <v/>
      </c>
      <c r="F27" s="144" t="str">
        <f>IF(ISBLANK('Daily Data'!AM28),"",'Daily Data'!AM28)</f>
        <v/>
      </c>
      <c r="G27" s="147" t="str">
        <f>IF(ISBLANK('Daily Data'!AK28),"",Sunday!F27-E27)</f>
        <v/>
      </c>
      <c r="I27" s="148"/>
      <c r="K27" s="144" t="str">
        <f>IF(ISBLANK('Daily Data'!AL28),"",'Daily Data'!AL28)</f>
        <v/>
      </c>
      <c r="L27" s="145" t="str">
        <f>IF('Daily Data'!AN28="yes",0,IF(ISBLANK('Daily Data'!AG28),"",'Daily Data'!AG28))</f>
        <v/>
      </c>
      <c r="M27" s="146" t="str">
        <f>IF(ISBLANK('Daily Data'!AL28),"",K27-L27)</f>
        <v/>
      </c>
    </row>
    <row r="28" spans="2:13" x14ac:dyDescent="0.15">
      <c r="B28" s="143" t="str">
        <f>IF(ISBLANK('Daily Data'!B29),"",'Daily Data'!B29)</f>
        <v/>
      </c>
      <c r="C28" s="144" t="str">
        <f>IF(ISBLANK('Daily Data'!AK29),"",'Daily Data'!AK29)</f>
        <v/>
      </c>
      <c r="D28" s="145" t="str">
        <f>IF('Daily Data'!AN29="YES",0,IF(ISBLANK('Daily Data'!AF29),"",'Daily Data'!AF29))</f>
        <v/>
      </c>
      <c r="E28" s="146" t="str">
        <f>IF(ISBLANK('Daily Data'!AK29),"",C28-D28)</f>
        <v/>
      </c>
      <c r="F28" s="144" t="str">
        <f>IF(ISBLANK('Daily Data'!AM29),"",'Daily Data'!AM29)</f>
        <v/>
      </c>
      <c r="G28" s="147" t="str">
        <f>IF(ISBLANK('Daily Data'!AK29),"",Sunday!F28-E28)</f>
        <v/>
      </c>
      <c r="I28" s="148"/>
      <c r="K28" s="144" t="str">
        <f>IF(ISBLANK('Daily Data'!AL29),"",'Daily Data'!AL29)</f>
        <v/>
      </c>
      <c r="L28" s="145" t="str">
        <f>IF('Daily Data'!AN29="yes",0,IF(ISBLANK('Daily Data'!AG29),"",'Daily Data'!AG29))</f>
        <v/>
      </c>
      <c r="M28" s="146" t="str">
        <f>IF(ISBLANK('Daily Data'!AL29),"",K28-L28)</f>
        <v/>
      </c>
    </row>
    <row r="29" spans="2:13" x14ac:dyDescent="0.15">
      <c r="B29" s="143" t="str">
        <f>IF(ISBLANK('Daily Data'!B30),"",'Daily Data'!B30)</f>
        <v/>
      </c>
      <c r="C29" s="144" t="str">
        <f>IF(ISBLANK('Daily Data'!AK30),"",'Daily Data'!AK30)</f>
        <v/>
      </c>
      <c r="D29" s="145" t="str">
        <f>IF('Daily Data'!AN30="YES",0,IF(ISBLANK('Daily Data'!AF30),"",'Daily Data'!AF30))</f>
        <v/>
      </c>
      <c r="E29" s="146" t="str">
        <f>IF(ISBLANK('Daily Data'!AK30),"",C29-D29)</f>
        <v/>
      </c>
      <c r="F29" s="144" t="str">
        <f>IF(ISBLANK('Daily Data'!AM30),"",'Daily Data'!AM30)</f>
        <v/>
      </c>
      <c r="G29" s="147" t="str">
        <f>IF(ISBLANK('Daily Data'!AK30),"",Sunday!F29-E29)</f>
        <v/>
      </c>
      <c r="I29" s="148"/>
      <c r="K29" s="144" t="str">
        <f>IF(ISBLANK('Daily Data'!AL30),"",'Daily Data'!AL30)</f>
        <v/>
      </c>
      <c r="L29" s="145" t="str">
        <f>IF('Daily Data'!AN30="yes",0,IF(ISBLANK('Daily Data'!AG30),"",'Daily Data'!AG30))</f>
        <v/>
      </c>
      <c r="M29" s="146" t="str">
        <f>IF(ISBLANK('Daily Data'!AL30),"",K29-L29)</f>
        <v/>
      </c>
    </row>
    <row r="30" spans="2:13" x14ac:dyDescent="0.15">
      <c r="B30" s="143" t="str">
        <f>IF(ISBLANK('Daily Data'!B31),"",'Daily Data'!B31)</f>
        <v/>
      </c>
      <c r="C30" s="144" t="str">
        <f>IF(ISBLANK('Daily Data'!AK31),"",'Daily Data'!AK31)</f>
        <v/>
      </c>
      <c r="D30" s="145" t="str">
        <f>IF('Daily Data'!AN31="YES",0,IF(ISBLANK('Daily Data'!AF31),"",'Daily Data'!AF31))</f>
        <v/>
      </c>
      <c r="E30" s="146" t="str">
        <f>IF(ISBLANK('Daily Data'!AK31),"",C30-D30)</f>
        <v/>
      </c>
      <c r="F30" s="144" t="str">
        <f>IF(ISBLANK('Daily Data'!AM31),"",'Daily Data'!AM31)</f>
        <v/>
      </c>
      <c r="G30" s="147" t="str">
        <f>IF(ISBLANK('Daily Data'!AK31),"",Sunday!F30-E30)</f>
        <v/>
      </c>
      <c r="I30" s="148"/>
      <c r="K30" s="144" t="str">
        <f>IF(ISBLANK('Daily Data'!AL31),"",'Daily Data'!AL31)</f>
        <v/>
      </c>
      <c r="L30" s="145" t="str">
        <f>IF('Daily Data'!AN31="yes",0,IF(ISBLANK('Daily Data'!AG31),"",'Daily Data'!AG31))</f>
        <v/>
      </c>
      <c r="M30" s="146" t="str">
        <f>IF(ISBLANK('Daily Data'!AL31),"",K30-L30)</f>
        <v/>
      </c>
    </row>
    <row r="31" spans="2:13" x14ac:dyDescent="0.15">
      <c r="B31" s="143" t="str">
        <f>IF(ISBLANK('Daily Data'!B32),"",'Daily Data'!B32)</f>
        <v/>
      </c>
      <c r="C31" s="144" t="str">
        <f>IF(ISBLANK('Daily Data'!AK32),"",'Daily Data'!AK32)</f>
        <v/>
      </c>
      <c r="D31" s="145" t="str">
        <f>IF('Daily Data'!AN32="YES",0,IF(ISBLANK('Daily Data'!AF32),"",'Daily Data'!AF32))</f>
        <v/>
      </c>
      <c r="E31" s="146" t="str">
        <f>IF(ISBLANK('Daily Data'!AK32),"",C31-D31)</f>
        <v/>
      </c>
      <c r="F31" s="144" t="str">
        <f>IF(ISBLANK('Daily Data'!AM32),"",'Daily Data'!AM32)</f>
        <v/>
      </c>
      <c r="G31" s="147" t="str">
        <f>IF(ISBLANK('Daily Data'!AK32),"",Sunday!F31-E31)</f>
        <v/>
      </c>
      <c r="I31" s="148"/>
      <c r="K31" s="144" t="str">
        <f>IF(ISBLANK('Daily Data'!AL32),"",'Daily Data'!AL32)</f>
        <v/>
      </c>
      <c r="L31" s="145" t="str">
        <f>IF('Daily Data'!AN32="yes",0,IF(ISBLANK('Daily Data'!AG32),"",'Daily Data'!AG32))</f>
        <v/>
      </c>
      <c r="M31" s="146" t="str">
        <f>IF(ISBLANK('Daily Data'!AL32),"",K31-L31)</f>
        <v/>
      </c>
    </row>
    <row r="32" spans="2:13" ht="21" thickBot="1" x14ac:dyDescent="0.2">
      <c r="B32" s="143" t="str">
        <f>IF(ISBLANK('Daily Data'!B33),"",'Daily Data'!B33)</f>
        <v/>
      </c>
      <c r="C32" s="149" t="str">
        <f>IF(ISBLANK('Daily Data'!AK33),"",'Daily Data'!AK33)</f>
        <v/>
      </c>
      <c r="D32" s="150" t="str">
        <f>IF('Daily Data'!AN33="YES",0,IF(ISBLANK('Daily Data'!AF33),"",'Daily Data'!AF33))</f>
        <v/>
      </c>
      <c r="E32" s="151" t="str">
        <f>IF(ISBLANK('Daily Data'!AK33),"",C32-D32)</f>
        <v/>
      </c>
      <c r="F32" s="144" t="str">
        <f>IF(ISBLANK('Daily Data'!AM33),"",'Daily Data'!AM33)</f>
        <v/>
      </c>
      <c r="G32" s="147" t="str">
        <f>IF(ISBLANK('Daily Data'!AK33),"",Sunday!F32-E32)</f>
        <v/>
      </c>
      <c r="I32" s="152"/>
      <c r="K32" s="149" t="str">
        <f>IF(ISBLANK('Daily Data'!AL33),"",'Daily Data'!AL33)</f>
        <v/>
      </c>
      <c r="L32" s="150" t="str">
        <f>IF('Daily Data'!AN33="yes",0,IF(ISBLANK('Daily Data'!AG33),"",'Daily Data'!AG33))</f>
        <v/>
      </c>
      <c r="M32" s="151" t="str">
        <f>IF(ISBLANK('Daily Data'!AL33),"",K32-L32)</f>
        <v/>
      </c>
    </row>
    <row r="33" spans="2:14" ht="21" thickBot="1" x14ac:dyDescent="0.35">
      <c r="B33" s="153" t="s">
        <v>91</v>
      </c>
      <c r="D33" s="154" t="s">
        <v>9</v>
      </c>
      <c r="E33" s="155" t="str">
        <f>IF(SUM(C8:C32)&gt;0,SUM(E8:E32),"")</f>
        <v/>
      </c>
      <c r="F33" s="156" t="str">
        <f>IF(SUM(C8:C32)&gt;0,SUM(F8:F32),"")</f>
        <v/>
      </c>
      <c r="G33" s="147" t="str">
        <f>IF(SUM(C8:C32)&gt;0,SUM(G8:G32),"")</f>
        <v/>
      </c>
      <c r="H33" s="36"/>
      <c r="I33" s="157" t="str">
        <f>IF(SUM(I34:I36)&gt;0,(I36-I35),"")</f>
        <v/>
      </c>
      <c r="J33" s="135"/>
      <c r="M33" s="158" t="str">
        <f>IF(SUM(K8:K32)&gt;0,SUM(M8:M32),"")</f>
        <v/>
      </c>
      <c r="N33" s="135" t="s">
        <v>12</v>
      </c>
    </row>
    <row r="34" spans="2:14" x14ac:dyDescent="0.3">
      <c r="B34" s="153"/>
      <c r="D34" s="154"/>
      <c r="E34" s="159"/>
      <c r="F34" s="159"/>
      <c r="G34" s="159"/>
      <c r="H34" s="161" t="s">
        <v>79</v>
      </c>
      <c r="I34" s="162"/>
      <c r="J34" s="135"/>
      <c r="M34" s="159"/>
      <c r="N34" s="135"/>
    </row>
    <row r="35" spans="2:14" ht="21" thickBot="1" x14ac:dyDescent="0.35">
      <c r="B35" s="153"/>
      <c r="D35" s="154"/>
      <c r="E35" s="159"/>
      <c r="F35" s="159"/>
      <c r="G35" s="159"/>
      <c r="H35" s="161" t="s">
        <v>94</v>
      </c>
      <c r="I35" s="163" t="str">
        <f>IF(ISBLANK('Daily Data'!AM35),"",'Daily Data'!AM34)</f>
        <v/>
      </c>
      <c r="J35" s="135"/>
      <c r="M35" s="159"/>
      <c r="N35" s="135"/>
    </row>
    <row r="36" spans="2:14" ht="21" thickBot="1" x14ac:dyDescent="0.35">
      <c r="B36" s="153"/>
      <c r="D36" s="154"/>
      <c r="E36" s="159"/>
      <c r="F36" s="159"/>
      <c r="G36" s="159"/>
      <c r="H36" s="161" t="s">
        <v>95</v>
      </c>
      <c r="I36" s="157" t="str">
        <f>IF(ISBLANK('Daily Data'!AM35),"",'Daily Data'!AM35)</f>
        <v/>
      </c>
      <c r="J36" s="135" t="s">
        <v>10</v>
      </c>
      <c r="M36" s="159"/>
      <c r="N36" s="135"/>
    </row>
    <row r="37" spans="2:14" x14ac:dyDescent="0.15">
      <c r="B37" s="164" t="s">
        <v>13</v>
      </c>
    </row>
    <row r="38" spans="2:14" ht="21" thickBot="1" x14ac:dyDescent="0.2">
      <c r="C38" s="165" t="str">
        <f>E33</f>
        <v/>
      </c>
      <c r="D38" s="122" t="s">
        <v>14</v>
      </c>
      <c r="E38" s="165" t="str">
        <f>I36</f>
        <v/>
      </c>
      <c r="F38" s="122" t="s">
        <v>15</v>
      </c>
      <c r="G38" s="123"/>
      <c r="H38" s="135"/>
      <c r="I38" s="165" t="str">
        <f>IF(SUM(C8:C32)&gt;0,(C38-E38),"")</f>
        <v/>
      </c>
      <c r="J38" s="153" t="s">
        <v>99</v>
      </c>
      <c r="K38" s="135"/>
    </row>
    <row r="39" spans="2:14" s="135" customFormat="1" ht="20.25" customHeight="1" x14ac:dyDescent="0.15">
      <c r="C39" s="135" t="s">
        <v>9</v>
      </c>
      <c r="E39" s="135" t="s">
        <v>10</v>
      </c>
      <c r="G39" s="166"/>
      <c r="K39" s="167"/>
      <c r="L39" s="167"/>
      <c r="M39" s="167"/>
    </row>
    <row r="40" spans="2:14" s="135" customFormat="1" x14ac:dyDescent="0.15">
      <c r="G40" s="166"/>
      <c r="K40" s="168" t="s">
        <v>49</v>
      </c>
      <c r="L40" s="169"/>
      <c r="M40" s="170"/>
    </row>
    <row r="41" spans="2:14" ht="21" thickBot="1" x14ac:dyDescent="0.2">
      <c r="C41" s="165" t="str">
        <f>E33</f>
        <v/>
      </c>
      <c r="D41" s="122" t="s">
        <v>14</v>
      </c>
      <c r="E41" s="165" t="str">
        <f>M33</f>
        <v/>
      </c>
      <c r="F41" s="122" t="s">
        <v>15</v>
      </c>
      <c r="G41" s="171" t="str">
        <f>IF(SUM(C8:C32)&gt;0,(C41-E41),"")</f>
        <v/>
      </c>
      <c r="H41" s="122" t="s">
        <v>98</v>
      </c>
      <c r="I41" s="165" t="str">
        <f>IF(SUM(C8:C32)&gt;0,(-G41*0.15),"")</f>
        <v/>
      </c>
      <c r="J41" s="192" t="s">
        <v>21</v>
      </c>
      <c r="K41" s="173" t="s">
        <v>96</v>
      </c>
      <c r="L41" s="174"/>
      <c r="M41" s="175"/>
    </row>
    <row r="42" spans="2:14" s="135" customFormat="1" x14ac:dyDescent="0.15">
      <c r="C42" s="135" t="s">
        <v>9</v>
      </c>
      <c r="E42" s="135" t="s">
        <v>12</v>
      </c>
      <c r="G42" s="135" t="s">
        <v>16</v>
      </c>
      <c r="H42" s="122"/>
      <c r="K42" s="176" t="s">
        <v>97</v>
      </c>
      <c r="L42" s="127"/>
      <c r="M42" s="177"/>
    </row>
    <row r="43" spans="2:14" s="135" customFormat="1" x14ac:dyDescent="0.15">
      <c r="H43" s="122"/>
    </row>
    <row r="44" spans="2:14" ht="21" thickBot="1" x14ac:dyDescent="0.2">
      <c r="H44" s="178"/>
      <c r="I44" s="165" t="str">
        <f>IF(SUM(C8:C32)&gt;0,(I38+I41),"")</f>
        <v/>
      </c>
      <c r="J44" s="178" t="s">
        <v>15</v>
      </c>
      <c r="K44" s="153" t="s">
        <v>18</v>
      </c>
    </row>
    <row r="45" spans="2:14" x14ac:dyDescent="0.15">
      <c r="B45" s="179"/>
      <c r="C45" s="179"/>
      <c r="D45" s="179"/>
      <c r="E45" s="179"/>
      <c r="F45" s="179"/>
      <c r="G45" s="179"/>
      <c r="H45" s="179"/>
      <c r="I45" s="179"/>
      <c r="J45" s="179"/>
      <c r="K45" s="181"/>
      <c r="L45" s="179"/>
      <c r="M45" s="179"/>
    </row>
    <row r="46" spans="2:14" ht="21" thickBot="1" x14ac:dyDescent="0.2">
      <c r="B46" s="183" t="s">
        <v>100</v>
      </c>
      <c r="C46" s="184"/>
      <c r="D46" s="184"/>
      <c r="E46" s="184"/>
      <c r="F46" s="184"/>
      <c r="G46" s="184"/>
      <c r="H46" s="186"/>
      <c r="I46" s="187">
        <f>IF(Saturday!I44&gt;=0,0,Saturday!I44)</f>
        <v>0</v>
      </c>
      <c r="J46" s="186" t="s">
        <v>14</v>
      </c>
      <c r="K46" s="183" t="s">
        <v>19</v>
      </c>
      <c r="L46" s="184"/>
      <c r="M46" s="191"/>
    </row>
    <row r="47" spans="2:14" x14ac:dyDescent="0.15">
      <c r="B47" s="184"/>
      <c r="C47" s="184"/>
      <c r="D47" s="184"/>
      <c r="E47" s="184"/>
      <c r="F47" s="184"/>
      <c r="G47" s="184"/>
      <c r="H47" s="184"/>
      <c r="I47" s="184"/>
      <c r="J47" s="184"/>
      <c r="K47" s="183"/>
      <c r="L47" s="184"/>
      <c r="M47" s="184"/>
    </row>
    <row r="48" spans="2:14" ht="21" thickBot="1" x14ac:dyDescent="0.2">
      <c r="B48" s="184"/>
      <c r="C48" s="184"/>
      <c r="D48" s="184"/>
      <c r="E48" s="184"/>
      <c r="F48" s="184"/>
      <c r="G48" s="184"/>
      <c r="H48" s="186"/>
      <c r="I48" s="187" t="str">
        <f>IF(SUM(C8:C32)&gt;0,(I44+I46),"")</f>
        <v/>
      </c>
      <c r="J48" s="186" t="s">
        <v>15</v>
      </c>
      <c r="K48" s="188" t="s">
        <v>20</v>
      </c>
      <c r="L48" s="184"/>
      <c r="M48" s="184"/>
    </row>
  </sheetData>
  <sheetProtection sheet="1" objects="1" scenarios="1" selectLockedCells="1" selectUnlockedCells="1"/>
  <customSheetViews>
    <customSheetView guid="{53395258-DBAA-429A-AE83-555B9B9DE7B8}" showGridLines="0" fitToPage="1">
      <selection activeCell="H19" sqref="H19"/>
      <pageMargins left="0.75" right="0.75" top="1" bottom="1" header="0.5" footer="0.5"/>
      <pageSetup scale="46" orientation="landscape" r:id="rId1"/>
      <headerFooter alignWithMargins="0"/>
    </customSheetView>
  </customSheetViews>
  <mergeCells count="10">
    <mergeCell ref="K6:K7"/>
    <mergeCell ref="L6:L7"/>
    <mergeCell ref="M6:M7"/>
    <mergeCell ref="B5:B7"/>
    <mergeCell ref="F5:F7"/>
    <mergeCell ref="G5:G7"/>
    <mergeCell ref="I5:I7"/>
    <mergeCell ref="C6:C7"/>
    <mergeCell ref="D6:D7"/>
    <mergeCell ref="E6:E7"/>
  </mergeCells>
  <phoneticPr fontId="2" type="noConversion"/>
  <pageMargins left="0.75" right="0.75" top="1" bottom="1" header="0.5" footer="0.5"/>
  <pageSetup scale="46"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J45"/>
  <sheetViews>
    <sheetView showGridLines="0" topLeftCell="A10" zoomScaleNormal="100" zoomScaleSheetLayoutView="55" workbookViewId="0">
      <selection activeCell="I22" sqref="I22"/>
    </sheetView>
  </sheetViews>
  <sheetFormatPr defaultColWidth="8.88671875" defaultRowHeight="20.25" x14ac:dyDescent="0.3"/>
  <cols>
    <col min="1" max="1" width="4.109375" style="196" bestFit="1" customWidth="1"/>
    <col min="2" max="2" width="10.77734375" style="196" customWidth="1"/>
    <col min="3" max="5" width="16.77734375" style="196" customWidth="1"/>
    <col min="6" max="6" width="7.6640625" style="196" customWidth="1"/>
    <col min="7" max="7" width="22.5546875" style="197" customWidth="1"/>
    <col min="8" max="8" width="17.77734375" style="197" customWidth="1"/>
    <col min="9" max="9" width="17.77734375" style="196" customWidth="1"/>
    <col min="10" max="10" width="4.77734375" style="196" customWidth="1"/>
    <col min="11" max="11" width="11.77734375" style="196" bestFit="1" customWidth="1"/>
    <col min="12" max="16384" width="8.88671875" style="196"/>
  </cols>
  <sheetData>
    <row r="1" spans="2:9" x14ac:dyDescent="0.3">
      <c r="B1" s="193" t="s">
        <v>53</v>
      </c>
      <c r="C1" s="194"/>
      <c r="D1" s="228" t="str">
        <f>IF('Daily Data'!C4="Enter Date","DATE NOT ENTERED",Monday!K2)</f>
        <v>DATE NOT ENTERED</v>
      </c>
      <c r="E1" s="228"/>
      <c r="F1" s="227" t="s">
        <v>110</v>
      </c>
      <c r="G1" s="228" t="str">
        <f>IF('Daily Data'!C4="Enter Date","DATE NOT ENTERED",Sunday!K2)</f>
        <v>DATE NOT ENTERED</v>
      </c>
      <c r="H1" s="228"/>
      <c r="I1" s="195"/>
    </row>
    <row r="2" spans="2:9" ht="23.25" x14ac:dyDescent="0.35">
      <c r="B2" s="229" t="str">
        <f>IF('Daily Data'!C2="retailer Name","RETAILER NAME NOT ENTERED",'Daily Data'!C2)</f>
        <v>RETAILER NAME NOT ENTERED</v>
      </c>
      <c r="C2" s="229"/>
      <c r="D2" s="229"/>
      <c r="E2" s="229"/>
      <c r="F2" s="229"/>
      <c r="G2" s="229"/>
    </row>
    <row r="3" spans="2:9" ht="21" thickBot="1" x14ac:dyDescent="0.35">
      <c r="C3" s="198"/>
    </row>
    <row r="4" spans="2:9" s="195" customFormat="1" x14ac:dyDescent="0.3">
      <c r="B4" s="199"/>
      <c r="C4" s="200"/>
      <c r="D4" s="262" t="s">
        <v>11</v>
      </c>
      <c r="E4" s="201"/>
      <c r="F4" s="223"/>
      <c r="G4" s="202"/>
      <c r="H4" s="202"/>
      <c r="I4" s="198"/>
    </row>
    <row r="5" spans="2:9" s="195" customFormat="1" x14ac:dyDescent="0.3">
      <c r="B5" s="203"/>
      <c r="C5" s="204"/>
      <c r="D5" s="263"/>
      <c r="E5" s="205"/>
      <c r="F5" s="223"/>
      <c r="G5" s="202"/>
      <c r="H5" s="202"/>
      <c r="I5" s="198"/>
    </row>
    <row r="6" spans="2:9" s="195" customFormat="1" x14ac:dyDescent="0.3">
      <c r="B6" s="206" t="s">
        <v>6</v>
      </c>
      <c r="C6" s="207" t="s">
        <v>1</v>
      </c>
      <c r="D6" s="264"/>
      <c r="E6" s="205" t="s">
        <v>45</v>
      </c>
      <c r="F6" s="223"/>
      <c r="G6" s="202"/>
      <c r="H6" s="202"/>
      <c r="I6" s="198"/>
    </row>
    <row r="7" spans="2:9" x14ac:dyDescent="0.3">
      <c r="B7" s="208" t="str">
        <f>IF(ISBLANK('Daily Data'!B9),"",'Daily Data'!B9)</f>
        <v/>
      </c>
      <c r="C7" s="209" t="str">
        <f>IF(ISBLANK('Daily Data'!B9),"",SUM(Monday!E8,Tuesday!E8,Wednesday!E8,Thursday!E8,Friday!E8,Saturday!E8,Sunday!E8))</f>
        <v/>
      </c>
      <c r="D7" s="210" t="str">
        <f>IF(ISBLANK('Daily Data'!B9),"",SUM(Monday!M8,Tuesday!M8,Wednesday!M8,Thursday!M8,Friday!M8,Saturday!M8,Sunday!M8))</f>
        <v/>
      </c>
      <c r="E7" s="211"/>
      <c r="F7" s="214"/>
      <c r="G7" s="212" t="s">
        <v>46</v>
      </c>
      <c r="H7" s="213">
        <f>C32</f>
        <v>0</v>
      </c>
      <c r="I7" s="214"/>
    </row>
    <row r="8" spans="2:9" x14ac:dyDescent="0.3">
      <c r="B8" s="208" t="str">
        <f>IF(ISBLANK('Daily Data'!B10),"",'Daily Data'!B10)</f>
        <v/>
      </c>
      <c r="C8" s="209" t="str">
        <f>IF(ISBLANK('Daily Data'!B10),"",SUM(Monday!E9,Tuesday!E9,Wednesday!E9,Thursday!E9,Friday!E9,Saturday!E9,Sunday!E9))</f>
        <v/>
      </c>
      <c r="D8" s="215" t="str">
        <f>IF(ISBLANK('Daily Data'!B10),"",SUM(Monday!M9,Tuesday!M9,Wednesday!M9,Thursday!M9,Friday!M9,Saturday!M9,Sunday!M9))</f>
        <v/>
      </c>
      <c r="E8" s="211"/>
      <c r="F8" s="214"/>
      <c r="G8" s="202" t="s">
        <v>14</v>
      </c>
      <c r="I8" s="214"/>
    </row>
    <row r="9" spans="2:9" x14ac:dyDescent="0.3">
      <c r="B9" s="208" t="str">
        <f>IF(ISBLANK('Daily Data'!B11),"",'Daily Data'!B11)</f>
        <v/>
      </c>
      <c r="C9" s="209" t="str">
        <f>IF(ISBLANK('Daily Data'!B11),"",SUM(Monday!E10,Tuesday!E10,Wednesday!E10,Thursday!E10,Friday!E10,Saturday!E10,Sunday!E10))</f>
        <v/>
      </c>
      <c r="D9" s="215" t="str">
        <f>IF(ISBLANK('Daily Data'!B11),"",SUM(Monday!M10,Tuesday!M10,Wednesday!M10,Thursday!M10,Friday!M10,Saturday!M10,Sunday!M10))</f>
        <v/>
      </c>
      <c r="E9" s="211"/>
      <c r="F9" s="214"/>
      <c r="G9" s="212" t="s">
        <v>48</v>
      </c>
      <c r="H9" s="213">
        <f>E32</f>
        <v>0</v>
      </c>
      <c r="I9" s="214"/>
    </row>
    <row r="10" spans="2:9" ht="21" thickBot="1" x14ac:dyDescent="0.35">
      <c r="B10" s="208" t="str">
        <f>IF(ISBLANK('Daily Data'!B12),"",'Daily Data'!B12)</f>
        <v/>
      </c>
      <c r="C10" s="209" t="str">
        <f>IF(ISBLANK('Daily Data'!B12),"",SUM(Monday!E11,Tuesday!E11,Wednesday!E11,Thursday!E11,Friday!E11,Saturday!E11,Sunday!E11))</f>
        <v/>
      </c>
      <c r="D10" s="215" t="str">
        <f>IF(ISBLANK('Daily Data'!B12),"",SUM(Monday!M11,Tuesday!M11,Wednesday!M11,Thursday!M11,Friday!M11,Saturday!M11,Sunday!M11))</f>
        <v/>
      </c>
      <c r="E10" s="211"/>
      <c r="F10" s="214"/>
      <c r="G10" s="202"/>
      <c r="H10" s="202" t="s">
        <v>15</v>
      </c>
      <c r="I10" s="214"/>
    </row>
    <row r="11" spans="2:9" ht="21" thickBot="1" x14ac:dyDescent="0.35">
      <c r="B11" s="208" t="str">
        <f>IF(ISBLANK('Daily Data'!B13),"",'Daily Data'!B13)</f>
        <v/>
      </c>
      <c r="C11" s="209" t="str">
        <f>IF(ISBLANK('Daily Data'!B13),"",SUM(Monday!E12,Tuesday!E12,Wednesday!E12,Thursday!E12,Friday!E12,Saturday!E12,Sunday!E12))</f>
        <v/>
      </c>
      <c r="D11" s="215" t="str">
        <f>IF(ISBLANK('Daily Data'!B13),"",SUM(Monday!M12,Tuesday!M12,Wednesday!M12,Thursday!M12,Friday!M12,Saturday!M12,Sunday!M12))</f>
        <v/>
      </c>
      <c r="E11" s="211"/>
      <c r="F11" s="214"/>
      <c r="G11" s="202"/>
      <c r="H11" s="212" t="s">
        <v>17</v>
      </c>
      <c r="I11" s="216">
        <f>H7-H9</f>
        <v>0</v>
      </c>
    </row>
    <row r="12" spans="2:9" x14ac:dyDescent="0.3">
      <c r="B12" s="208" t="str">
        <f>IF(ISBLANK('Daily Data'!B14),"",'Daily Data'!B14)</f>
        <v/>
      </c>
      <c r="C12" s="209" t="str">
        <f>IF(ISBLANK('Daily Data'!B14),"",SUM(Monday!E13,Tuesday!E13,Wednesday!E13,Thursday!E13,Friday!E13,Saturday!E13,Sunday!E13))</f>
        <v/>
      </c>
      <c r="D12" s="215" t="str">
        <f>IF(ISBLANK('Daily Data'!B14),"",SUM(Monday!M13,Tuesday!M13,Wednesday!M13,Thursday!M13,Friday!M13,Saturday!M13,Sunday!M13))</f>
        <v/>
      </c>
      <c r="E12" s="211"/>
      <c r="F12" s="214"/>
      <c r="G12" s="202"/>
      <c r="H12" s="202"/>
      <c r="I12" s="214"/>
    </row>
    <row r="13" spans="2:9" x14ac:dyDescent="0.3">
      <c r="B13" s="208" t="str">
        <f>IF(ISBLANK('Daily Data'!B15),"",'Daily Data'!B15)</f>
        <v/>
      </c>
      <c r="C13" s="209" t="str">
        <f>IF(ISBLANK('Daily Data'!B15),"",SUM(Monday!E14,Tuesday!E14,Wednesday!E14,Thursday!E14,Friday!E14,Saturday!E14,Sunday!E14))</f>
        <v/>
      </c>
      <c r="D13" s="215" t="str">
        <f>IF(ISBLANK('Daily Data'!B15),"",SUM(Monday!M14,Tuesday!M14,Wednesday!M14,Thursday!M14,Friday!M14,Saturday!M14,Sunday!M14))</f>
        <v/>
      </c>
      <c r="E13" s="211"/>
      <c r="F13" s="214"/>
      <c r="G13" s="212" t="s">
        <v>46</v>
      </c>
      <c r="H13" s="213">
        <f>C32</f>
        <v>0</v>
      </c>
      <c r="I13" s="214"/>
    </row>
    <row r="14" spans="2:9" x14ac:dyDescent="0.3">
      <c r="B14" s="208" t="str">
        <f>IF(ISBLANK('Daily Data'!B16),"",'Daily Data'!B16)</f>
        <v/>
      </c>
      <c r="C14" s="209" t="str">
        <f>IF(ISBLANK('Daily Data'!B16),"",SUM(Monday!E15,Tuesday!E15,Wednesday!E15,Thursday!E15,Friday!E15,Saturday!E15,Sunday!E15))</f>
        <v/>
      </c>
      <c r="D14" s="215" t="str">
        <f>IF(ISBLANK('Daily Data'!B16),"",SUM(Monday!M15,Tuesday!M15,Wednesday!M15,Thursday!M15,Friday!M15,Saturday!M15,Sunday!M15))</f>
        <v/>
      </c>
      <c r="E14" s="211"/>
      <c r="F14" s="214"/>
      <c r="G14" s="202" t="s">
        <v>14</v>
      </c>
      <c r="I14" s="214"/>
    </row>
    <row r="15" spans="2:9" x14ac:dyDescent="0.3">
      <c r="B15" s="208" t="str">
        <f>IF(ISBLANK('Daily Data'!B17),"",'Daily Data'!B17)</f>
        <v/>
      </c>
      <c r="C15" s="209" t="str">
        <f>IF(ISBLANK('Daily Data'!B17),"",SUM(Monday!E16,Tuesday!E16,Wednesday!E16,Thursday!E16,Friday!E16,Saturday!E16,Sunday!E16))</f>
        <v/>
      </c>
      <c r="D15" s="215" t="str">
        <f>IF(ISBLANK('Daily Data'!B17),"",SUM(Monday!M16,Tuesday!M16,Wednesday!M16,Thursday!M16,Friday!M16,Saturday!M16,Sunday!M16))</f>
        <v/>
      </c>
      <c r="E15" s="211"/>
      <c r="F15" s="214"/>
      <c r="G15" s="212" t="s">
        <v>47</v>
      </c>
      <c r="H15" s="213">
        <f>D32</f>
        <v>0</v>
      </c>
      <c r="I15" s="214"/>
    </row>
    <row r="16" spans="2:9" x14ac:dyDescent="0.3">
      <c r="B16" s="208" t="str">
        <f>IF(ISBLANK('Daily Data'!B18),"",'Daily Data'!B18)</f>
        <v/>
      </c>
      <c r="C16" s="209" t="str">
        <f>IF(ISBLANK('Daily Data'!B18),"",SUM(Monday!E17,Tuesday!E17,Wednesday!E17,Thursday!E17,Friday!E17,Saturday!E17,Sunday!E17))</f>
        <v/>
      </c>
      <c r="D16" s="215" t="str">
        <f>IF(ISBLANK('Daily Data'!B18),"",SUM(Monday!M17,Tuesday!M17,Wednesday!M17,Thursday!M17,Friday!M17,Saturday!M17,Sunday!M17))</f>
        <v/>
      </c>
      <c r="E16" s="211"/>
      <c r="F16" s="214"/>
      <c r="G16" s="202" t="s">
        <v>15</v>
      </c>
      <c r="H16" s="202"/>
      <c r="I16" s="214"/>
    </row>
    <row r="17" spans="2:9" x14ac:dyDescent="0.3">
      <c r="B17" s="208" t="str">
        <f>IF(ISBLANK('Daily Data'!B19),"",'Daily Data'!B19)</f>
        <v/>
      </c>
      <c r="C17" s="209" t="str">
        <f>IF(ISBLANK('Daily Data'!B19),"",SUM(Monday!E18,Tuesday!E18,Wednesday!E18,Thursday!E18,Friday!E18,Saturday!E18,Sunday!E18))</f>
        <v/>
      </c>
      <c r="D17" s="215" t="str">
        <f>IF(ISBLANK('Daily Data'!B19),"",SUM(Monday!M18,Tuesday!M18,Wednesday!M18,Thursday!M18,Friday!M18,Saturday!M18,Sunday!M18))</f>
        <v/>
      </c>
      <c r="E17" s="211"/>
      <c r="F17" s="214"/>
      <c r="G17" s="212" t="s">
        <v>16</v>
      </c>
      <c r="H17" s="213">
        <f>H13-H15</f>
        <v>0</v>
      </c>
      <c r="I17" s="214"/>
    </row>
    <row r="18" spans="2:9" ht="21" thickBot="1" x14ac:dyDescent="0.35">
      <c r="B18" s="208" t="str">
        <f>IF(ISBLANK('Daily Data'!B20),"",'Daily Data'!B20)</f>
        <v/>
      </c>
      <c r="C18" s="209" t="str">
        <f>IF(ISBLANK('Daily Data'!B20),"",SUM(Monday!E19,Tuesday!E19,Wednesday!E19,Thursday!E19,Friday!E19,Saturday!E19,Sunday!E19))</f>
        <v/>
      </c>
      <c r="D18" s="215" t="str">
        <f>IF(ISBLANK('Daily Data'!B20),"",SUM(Monday!M19,Tuesday!M19,Wednesday!M19,Thursday!M19,Friday!M19,Saturday!M19,Sunday!M19))</f>
        <v/>
      </c>
      <c r="E18" s="211"/>
      <c r="F18" s="214"/>
      <c r="G18" s="202"/>
      <c r="H18" s="202" t="s">
        <v>52</v>
      </c>
      <c r="I18" s="214"/>
    </row>
    <row r="19" spans="2:9" ht="21" thickBot="1" x14ac:dyDescent="0.35">
      <c r="B19" s="208" t="str">
        <f>IF(ISBLANK('Daily Data'!B21),"",'Daily Data'!B21)</f>
        <v/>
      </c>
      <c r="C19" s="209" t="str">
        <f>IF(ISBLANK('Daily Data'!B21),"",SUM(Monday!E20,Tuesday!E20,Wednesday!E20,Thursday!E20,Friday!E20,Saturday!E20,Sunday!E20))</f>
        <v/>
      </c>
      <c r="D19" s="215" t="str">
        <f>IF(ISBLANK('Daily Data'!B21),"",SUM(Monday!M20,Tuesday!M20,Wednesday!M20,Thursday!M20,Friday!M20,Saturday!M20,Sunday!M20))</f>
        <v/>
      </c>
      <c r="E19" s="211"/>
      <c r="F19" s="214"/>
      <c r="G19" s="202"/>
      <c r="H19" s="212" t="s">
        <v>49</v>
      </c>
      <c r="I19" s="216">
        <f>H17*0.15</f>
        <v>0</v>
      </c>
    </row>
    <row r="20" spans="2:9" ht="21" thickBot="1" x14ac:dyDescent="0.35">
      <c r="B20" s="208" t="str">
        <f>IF(ISBLANK('Daily Data'!B22),"",'Daily Data'!B22)</f>
        <v/>
      </c>
      <c r="C20" s="209" t="str">
        <f>IF(ISBLANK('Daily Data'!B22),"",SUM(Monday!E21,Tuesday!E21,Wednesday!E21,Thursday!E21,Friday!E21,Saturday!E21,Sunday!E21))</f>
        <v/>
      </c>
      <c r="D20" s="215" t="str">
        <f>IF(ISBLANK('Daily Data'!B22),"",SUM(Monday!M21,Tuesday!M21,Wednesday!M21,Thursday!M21,Friday!M21,Saturday!M21,Sunday!M21))</f>
        <v/>
      </c>
      <c r="E20" s="211"/>
      <c r="F20" s="214"/>
      <c r="G20" s="202"/>
      <c r="H20" s="217" t="s">
        <v>21</v>
      </c>
      <c r="I20" s="214"/>
    </row>
    <row r="21" spans="2:9" ht="21" thickBot="1" x14ac:dyDescent="0.35">
      <c r="B21" s="208" t="str">
        <f>IF(ISBLANK('Daily Data'!B23),"",'Daily Data'!B23)</f>
        <v/>
      </c>
      <c r="C21" s="209" t="str">
        <f>IF(ISBLANK('Daily Data'!B23),"",SUM(Monday!E22,Tuesday!E22,Wednesday!E22,Thursday!E22,Friday!E22,Saturday!E22,Sunday!E22))</f>
        <v/>
      </c>
      <c r="D21" s="215" t="str">
        <f>IF(ISBLANK('Daily Data'!B23),"",SUM(Monday!M22,Tuesday!M22,Wednesday!M22,Thursday!M22,Friday!M22,Saturday!M22,Sunday!M22))</f>
        <v/>
      </c>
      <c r="E21" s="211"/>
      <c r="F21" s="214"/>
      <c r="G21" s="202"/>
      <c r="H21" s="212" t="s">
        <v>50</v>
      </c>
      <c r="I21" s="13">
        <v>0</v>
      </c>
    </row>
    <row r="22" spans="2:9" ht="21" thickBot="1" x14ac:dyDescent="0.35">
      <c r="B22" s="208" t="str">
        <f>IF(ISBLANK('Daily Data'!B24),"",'Daily Data'!B24)</f>
        <v/>
      </c>
      <c r="C22" s="209" t="str">
        <f>IF(ISBLANK('Daily Data'!B24),"",SUM(Monday!E23,Tuesday!E23,Wednesday!E23,Thursday!E23,Friday!E23,Saturday!E23,Sunday!E23))</f>
        <v/>
      </c>
      <c r="D22" s="215" t="str">
        <f>IF(ISBLANK('Daily Data'!B24),"",SUM(Monday!M23,Tuesday!M23,Wednesday!M23,Thursday!M23,Friday!M23,Saturday!M23,Sunday!M23))</f>
        <v/>
      </c>
      <c r="E22" s="211"/>
      <c r="F22" s="214"/>
      <c r="G22" s="202"/>
      <c r="H22" s="217" t="s">
        <v>21</v>
      </c>
      <c r="I22" s="214"/>
    </row>
    <row r="23" spans="2:9" ht="21" thickBot="1" x14ac:dyDescent="0.35">
      <c r="B23" s="208" t="str">
        <f>IF(ISBLANK('Daily Data'!B25),"",'Daily Data'!B25)</f>
        <v/>
      </c>
      <c r="C23" s="209" t="str">
        <f>IF(ISBLANK('Daily Data'!B25),"",SUM(Monday!E24,Tuesday!E24,Wednesday!E24,Thursday!E24,Friday!E24,Saturday!E24,Sunday!E24))</f>
        <v/>
      </c>
      <c r="D23" s="215" t="str">
        <f>IF(ISBLANK('Daily Data'!B25),"",SUM(Monday!M24,Tuesday!M24,Wednesday!M24,Thursday!M24,Friday!M24,Saturday!M24,Sunday!M24))</f>
        <v/>
      </c>
      <c r="E23" s="211"/>
      <c r="F23" s="214"/>
      <c r="G23" s="202"/>
      <c r="H23" s="197" t="s">
        <v>111</v>
      </c>
      <c r="I23" s="13">
        <v>0</v>
      </c>
    </row>
    <row r="24" spans="2:9" ht="21" thickBot="1" x14ac:dyDescent="0.35">
      <c r="B24" s="208" t="str">
        <f>IF(ISBLANK('Daily Data'!B26),"",'Daily Data'!B26)</f>
        <v/>
      </c>
      <c r="C24" s="209" t="str">
        <f>IF(ISBLANK('Daily Data'!B26),"",SUM(Monday!E25,Tuesday!E25,Wednesday!E25,Thursday!E25,Friday!E25,Saturday!E25,Sunday!E25))</f>
        <v/>
      </c>
      <c r="D24" s="215" t="str">
        <f>IF(ISBLANK('Daily Data'!B26),"",SUM(Monday!M25,Tuesday!M25,Wednesday!M25,Thursday!M25,Friday!M25,Saturday!M25,Sunday!M25))</f>
        <v/>
      </c>
      <c r="E24" s="211"/>
      <c r="F24" s="214"/>
      <c r="G24" s="202"/>
      <c r="H24" s="217" t="s">
        <v>15</v>
      </c>
      <c r="I24" s="214"/>
    </row>
    <row r="25" spans="2:9" ht="21" thickBot="1" x14ac:dyDescent="0.35">
      <c r="B25" s="208" t="str">
        <f>IF(ISBLANK('Daily Data'!B27),"",'Daily Data'!B27)</f>
        <v/>
      </c>
      <c r="C25" s="209" t="str">
        <f>IF(ISBLANK('Daily Data'!B27),"",SUM(Monday!E26,Tuesday!E26,Wednesday!E26,Thursday!E26,Friday!E26,Saturday!E26,Sunday!E26))</f>
        <v/>
      </c>
      <c r="D25" s="215" t="str">
        <f>IF(ISBLANK('Daily Data'!B27),"",SUM(Monday!M26,Tuesday!M26,Wednesday!M26,Thursday!M26,Friday!M26,Saturday!M26,Sunday!M26))</f>
        <v/>
      </c>
      <c r="E25" s="211"/>
      <c r="F25" s="214"/>
      <c r="G25" s="202"/>
      <c r="H25" s="212" t="s">
        <v>51</v>
      </c>
      <c r="I25" s="216">
        <f>I11-I19-I21-I23</f>
        <v>0</v>
      </c>
    </row>
    <row r="26" spans="2:9" x14ac:dyDescent="0.3">
      <c r="B26" s="208" t="str">
        <f>IF(ISBLANK('Daily Data'!B28),"",'Daily Data'!B28)</f>
        <v/>
      </c>
      <c r="C26" s="209" t="str">
        <f>IF(ISBLANK('Daily Data'!B28),"",SUM(Monday!E27,Tuesday!E27,Wednesday!E27,Thursday!E27,Friday!E27,Saturday!E27,Sunday!E27))</f>
        <v/>
      </c>
      <c r="D26" s="215" t="str">
        <f>IF(ISBLANK('Daily Data'!B28),"",SUM(Monday!M27,Tuesday!M27,Wednesday!M27,Thursday!M27,Friday!M27,Saturday!M27,Sunday!M27))</f>
        <v/>
      </c>
      <c r="E26" s="211"/>
      <c r="F26" s="214"/>
      <c r="G26" s="202"/>
    </row>
    <row r="27" spans="2:9" x14ac:dyDescent="0.3">
      <c r="B27" s="208" t="str">
        <f>IF(ISBLANK('Daily Data'!B29),"",'Daily Data'!B29)</f>
        <v/>
      </c>
      <c r="C27" s="209" t="str">
        <f>IF(ISBLANK('Daily Data'!B29),"",SUM(Monday!E28,Tuesday!E28,Wednesday!E28,Thursday!E28,Friday!E28,Saturday!E28,Sunday!E28))</f>
        <v/>
      </c>
      <c r="D27" s="215" t="str">
        <f>IF(ISBLANK('Daily Data'!B29),"",SUM(Monday!M28,Tuesday!M28,Wednesday!M28,Thursday!M28,Friday!M28,Saturday!M28,Sunday!M28))</f>
        <v/>
      </c>
      <c r="E27" s="211"/>
      <c r="F27" s="214"/>
      <c r="G27" s="202"/>
      <c r="H27" s="202"/>
      <c r="I27" s="214"/>
    </row>
    <row r="28" spans="2:9" x14ac:dyDescent="0.3">
      <c r="B28" s="208" t="str">
        <f>IF(ISBLANK('Daily Data'!B30),"",'Daily Data'!B30)</f>
        <v/>
      </c>
      <c r="C28" s="209" t="str">
        <f>IF(ISBLANK('Daily Data'!B30),"",SUM(Monday!E29,Tuesday!E29,Wednesday!E29,Thursday!E29,Friday!E29,Saturday!E29,Sunday!E29))</f>
        <v/>
      </c>
      <c r="D28" s="215" t="str">
        <f>IF(ISBLANK('Daily Data'!B30),"",SUM(Monday!M29,Tuesday!M29,Wednesday!M29,Thursday!M29,Friday!M29,Saturday!M29,Sunday!M29))</f>
        <v/>
      </c>
      <c r="E28" s="211"/>
      <c r="F28" s="214"/>
      <c r="G28" s="202"/>
      <c r="H28" s="202"/>
      <c r="I28" s="214"/>
    </row>
    <row r="29" spans="2:9" x14ac:dyDescent="0.3">
      <c r="B29" s="208" t="str">
        <f>IF(ISBLANK('Daily Data'!B31),"",'Daily Data'!B31)</f>
        <v/>
      </c>
      <c r="C29" s="209" t="str">
        <f>IF(ISBLANK('Daily Data'!B31),"",SUM(Monday!E30,Tuesday!E30,Wednesday!E30,Thursday!E30,Friday!E30,Saturday!E30,Sunday!E30))</f>
        <v/>
      </c>
      <c r="D29" s="215" t="str">
        <f>IF(ISBLANK('Daily Data'!B31),"",SUM(Monday!M30,Tuesday!M30,Wednesday!M30,Thursday!M30,Friday!M30,Saturday!M30,Sunday!M30))</f>
        <v/>
      </c>
      <c r="E29" s="211"/>
      <c r="F29" s="214"/>
      <c r="G29" s="202"/>
      <c r="H29" s="202"/>
      <c r="I29" s="214"/>
    </row>
    <row r="30" spans="2:9" x14ac:dyDescent="0.3">
      <c r="B30" s="208" t="str">
        <f>IF(ISBLANK('Daily Data'!B32),"",'Daily Data'!B32)</f>
        <v/>
      </c>
      <c r="C30" s="209" t="str">
        <f>IF(ISBLANK('Daily Data'!B32),"",SUM(Monday!E31,Tuesday!E31,Wednesday!E31,Thursday!E31,Friday!E31,Saturday!E31,Sunday!E31))</f>
        <v/>
      </c>
      <c r="D30" s="215" t="str">
        <f>IF(ISBLANK('Daily Data'!B32),"",SUM(Monday!M31,Tuesday!M31,Wednesday!M31,Thursday!M31,Friday!M31,Saturday!M31,Sunday!M31))</f>
        <v/>
      </c>
      <c r="E30" s="211"/>
      <c r="F30" s="214"/>
      <c r="G30" s="202"/>
      <c r="H30" s="202"/>
      <c r="I30" s="214"/>
    </row>
    <row r="31" spans="2:9" ht="21" thickBot="1" x14ac:dyDescent="0.35">
      <c r="B31" s="208" t="str">
        <f>IF(ISBLANK('Daily Data'!B33),"",'Daily Data'!B33)</f>
        <v/>
      </c>
      <c r="C31" s="218" t="str">
        <f>IF(ISBLANK('Daily Data'!B33),"",SUM(Monday!E32,Tuesday!E32,Wednesday!E32,Thursday!E32,Friday!E32,Saturday!E32,Sunday!E32))</f>
        <v/>
      </c>
      <c r="D31" s="219" t="str">
        <f>IF(ISBLANK('Daily Data'!B33),"",SUM(Monday!M32,Tuesday!M32,Wednesday!M32,Thursday!M32,Friday!M32,Saturday!M32,Sunday!M32))</f>
        <v/>
      </c>
      <c r="E31" s="220"/>
      <c r="F31" s="214"/>
      <c r="G31" s="202"/>
      <c r="H31" s="202"/>
      <c r="I31" s="214"/>
    </row>
    <row r="32" spans="2:9" x14ac:dyDescent="0.3">
      <c r="B32" s="221" t="s">
        <v>54</v>
      </c>
      <c r="C32" s="210">
        <f>SUM(C7:C31)</f>
        <v>0</v>
      </c>
      <c r="D32" s="210">
        <f>SUM(D7:D31)</f>
        <v>0</v>
      </c>
      <c r="E32" s="210">
        <f>'Daily Data'!I35+'Daily Data'!N35+'Daily Data'!S35+'Daily Data'!X35+'Daily Data'!AC35+'Daily Data'!AH35+'Daily Data'!AM35</f>
        <v>0</v>
      </c>
      <c r="F32" s="214"/>
    </row>
    <row r="33" spans="2:10" x14ac:dyDescent="0.3">
      <c r="B33" s="214"/>
      <c r="C33" s="214"/>
      <c r="D33" s="214"/>
      <c r="E33" s="214"/>
      <c r="F33" s="214"/>
      <c r="G33" s="202"/>
      <c r="H33" s="202"/>
      <c r="I33" s="214"/>
      <c r="J33" s="222"/>
    </row>
    <row r="34" spans="2:10" x14ac:dyDescent="0.3">
      <c r="B34" s="214"/>
      <c r="C34" s="214"/>
      <c r="D34" s="214"/>
      <c r="E34" s="214"/>
      <c r="F34" s="214"/>
      <c r="G34" s="202"/>
      <c r="H34" s="202"/>
      <c r="I34" s="214"/>
      <c r="J34" s="214"/>
    </row>
    <row r="35" spans="2:10" x14ac:dyDescent="0.3">
      <c r="B35" s="222"/>
      <c r="C35" s="214"/>
      <c r="D35" s="214"/>
      <c r="E35" s="214"/>
      <c r="F35" s="214"/>
      <c r="G35" s="202"/>
      <c r="H35" s="202"/>
      <c r="I35" s="214"/>
      <c r="J35" s="214"/>
    </row>
    <row r="36" spans="2:10" x14ac:dyDescent="0.3">
      <c r="B36" s="214"/>
      <c r="C36" s="214"/>
      <c r="D36" s="214"/>
      <c r="E36" s="214"/>
      <c r="F36" s="214"/>
      <c r="G36" s="202"/>
      <c r="H36" s="202"/>
      <c r="I36" s="214"/>
      <c r="J36" s="214"/>
    </row>
    <row r="37" spans="2:10" x14ac:dyDescent="0.3">
      <c r="B37" s="214"/>
      <c r="C37" s="198"/>
      <c r="D37" s="214"/>
      <c r="E37" s="214"/>
      <c r="F37" s="214"/>
      <c r="G37" s="202"/>
      <c r="H37" s="202"/>
      <c r="I37" s="214"/>
      <c r="J37" s="222"/>
    </row>
    <row r="38" spans="2:10" s="221" customFormat="1" ht="21" customHeight="1" x14ac:dyDescent="0.3">
      <c r="B38" s="223"/>
      <c r="C38" s="223"/>
      <c r="D38" s="223"/>
      <c r="E38" s="224"/>
      <c r="F38" s="224"/>
      <c r="G38" s="225"/>
      <c r="H38" s="225"/>
      <c r="I38" s="224"/>
      <c r="J38" s="223"/>
    </row>
    <row r="39" spans="2:10" x14ac:dyDescent="0.3">
      <c r="B39" s="214"/>
      <c r="C39" s="198"/>
      <c r="D39" s="198"/>
      <c r="E39" s="214"/>
      <c r="F39" s="214"/>
      <c r="G39" s="202"/>
      <c r="H39" s="202"/>
      <c r="I39" s="214"/>
      <c r="J39" s="214"/>
    </row>
    <row r="40" spans="2:10" s="221" customFormat="1" x14ac:dyDescent="0.3">
      <c r="B40" s="223"/>
      <c r="C40" s="223"/>
      <c r="D40" s="223"/>
      <c r="E40" s="226"/>
      <c r="F40" s="226"/>
      <c r="G40" s="212"/>
      <c r="H40" s="212"/>
      <c r="I40" s="226"/>
      <c r="J40" s="223"/>
    </row>
    <row r="41" spans="2:10" x14ac:dyDescent="0.3">
      <c r="B41" s="214"/>
      <c r="C41" s="214"/>
      <c r="D41" s="214"/>
      <c r="E41" s="214"/>
      <c r="F41" s="214"/>
      <c r="G41" s="202"/>
      <c r="H41" s="202"/>
      <c r="I41" s="214"/>
      <c r="J41" s="214"/>
    </row>
    <row r="42" spans="2:10" x14ac:dyDescent="0.3">
      <c r="B42" s="214"/>
      <c r="C42" s="214"/>
      <c r="D42" s="214"/>
      <c r="E42" s="214"/>
      <c r="F42" s="214"/>
      <c r="G42" s="202"/>
      <c r="H42" s="202"/>
      <c r="I42" s="214"/>
      <c r="J42" s="214"/>
    </row>
    <row r="43" spans="2:10" x14ac:dyDescent="0.3">
      <c r="B43" s="214"/>
      <c r="C43" s="214"/>
      <c r="D43" s="214"/>
      <c r="E43" s="214"/>
      <c r="F43" s="214"/>
      <c r="G43" s="202"/>
      <c r="H43" s="202"/>
      <c r="I43" s="214"/>
      <c r="J43" s="214"/>
    </row>
    <row r="44" spans="2:10" x14ac:dyDescent="0.3">
      <c r="B44" s="214"/>
      <c r="C44" s="214"/>
      <c r="D44" s="214"/>
      <c r="E44" s="214"/>
      <c r="F44" s="214"/>
      <c r="G44" s="202"/>
      <c r="H44" s="202"/>
      <c r="I44" s="214"/>
      <c r="J44" s="214"/>
    </row>
    <row r="45" spans="2:10" x14ac:dyDescent="0.3">
      <c r="B45" s="214"/>
      <c r="C45" s="214"/>
      <c r="D45" s="214"/>
      <c r="E45" s="214"/>
      <c r="F45" s="214"/>
      <c r="G45" s="202"/>
      <c r="H45" s="202"/>
      <c r="I45" s="214"/>
      <c r="J45" s="214"/>
    </row>
  </sheetData>
  <sheetProtection sheet="1" objects="1" scenarios="1"/>
  <customSheetViews>
    <customSheetView guid="{53395258-DBAA-429A-AE83-555B9B9DE7B8}" showGridLines="0" fitToPage="1">
      <selection activeCell="J6" sqref="J6"/>
      <pageMargins left="0.75" right="0.75" top="1" bottom="1" header="0.5" footer="0.5"/>
      <pageSetup scale="54" orientation="portrait" r:id="rId1"/>
      <headerFooter alignWithMargins="0"/>
    </customSheetView>
  </customSheetViews>
  <mergeCells count="1">
    <mergeCell ref="D4:D6"/>
  </mergeCells>
  <phoneticPr fontId="2" type="noConversion"/>
  <pageMargins left="0.75" right="0.75" top="1" bottom="1" header="0.5" footer="0.5"/>
  <pageSetup scale="51"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32"/>
  <sheetViews>
    <sheetView showGridLines="0" zoomScaleNormal="100" workbookViewId="0">
      <selection activeCell="C4" sqref="C4"/>
    </sheetView>
  </sheetViews>
  <sheetFormatPr defaultColWidth="8.88671875" defaultRowHeight="15.75" x14ac:dyDescent="0.25"/>
  <cols>
    <col min="1" max="1" width="8.88671875" style="108"/>
    <col min="2" max="2" width="8.88671875" style="109"/>
    <col min="3" max="3" width="9.109375" style="110" bestFit="1" customWidth="1"/>
    <col min="4" max="4" width="9.109375" style="108" customWidth="1"/>
    <col min="5" max="6" width="8.88671875" style="108"/>
    <col min="7" max="7" width="8.88671875" style="110"/>
    <col min="8" max="10" width="8.88671875" style="108"/>
    <col min="11" max="11" width="8.88671875" style="111"/>
    <col min="12" max="16384" width="8.88671875" style="108"/>
  </cols>
  <sheetData>
    <row r="2" spans="1:11" x14ac:dyDescent="0.25">
      <c r="B2" s="109" t="s">
        <v>40</v>
      </c>
      <c r="F2" s="109" t="s">
        <v>41</v>
      </c>
      <c r="J2" s="109" t="s">
        <v>42</v>
      </c>
    </row>
    <row r="3" spans="1:11" x14ac:dyDescent="0.25">
      <c r="F3" s="109"/>
      <c r="J3" s="109"/>
    </row>
    <row r="4" spans="1:11" x14ac:dyDescent="0.25">
      <c r="B4" s="109" t="s">
        <v>35</v>
      </c>
      <c r="C4" s="112"/>
      <c r="D4" s="113"/>
      <c r="F4" s="109" t="s">
        <v>35</v>
      </c>
      <c r="G4" s="112"/>
      <c r="H4" s="113"/>
      <c r="J4" s="109" t="s">
        <v>35</v>
      </c>
      <c r="K4" s="114"/>
    </row>
    <row r="5" spans="1:11" x14ac:dyDescent="0.25">
      <c r="C5" s="110" t="s">
        <v>39</v>
      </c>
      <c r="D5" s="111"/>
      <c r="F5" s="109"/>
      <c r="G5" s="110" t="s">
        <v>39</v>
      </c>
      <c r="H5" s="111"/>
      <c r="J5" s="109"/>
      <c r="K5" s="111" t="s">
        <v>39</v>
      </c>
    </row>
    <row r="6" spans="1:11" x14ac:dyDescent="0.25">
      <c r="B6" s="109" t="s">
        <v>32</v>
      </c>
      <c r="C6" s="112"/>
      <c r="D6" s="113"/>
      <c r="F6" s="109" t="s">
        <v>32</v>
      </c>
      <c r="G6" s="112"/>
      <c r="H6" s="113"/>
      <c r="J6" s="109" t="s">
        <v>32</v>
      </c>
      <c r="K6" s="114"/>
    </row>
    <row r="7" spans="1:11" x14ac:dyDescent="0.25">
      <c r="C7" s="110" t="s">
        <v>39</v>
      </c>
      <c r="D7" s="111"/>
      <c r="F7" s="109"/>
      <c r="G7" s="110" t="s">
        <v>39</v>
      </c>
      <c r="H7" s="111"/>
      <c r="J7" s="109"/>
      <c r="K7" s="111" t="s">
        <v>39</v>
      </c>
    </row>
    <row r="8" spans="1:11" x14ac:dyDescent="0.25">
      <c r="B8" s="109" t="s">
        <v>32</v>
      </c>
      <c r="C8" s="112"/>
      <c r="D8" s="113"/>
      <c r="F8" s="109" t="s">
        <v>32</v>
      </c>
      <c r="G8" s="112"/>
      <c r="H8" s="113"/>
      <c r="J8" s="109" t="s">
        <v>32</v>
      </c>
      <c r="K8" s="114"/>
    </row>
    <row r="9" spans="1:11" x14ac:dyDescent="0.25">
      <c r="C9" s="110" t="s">
        <v>39</v>
      </c>
      <c r="D9" s="111"/>
      <c r="F9" s="109"/>
      <c r="G9" s="110" t="s">
        <v>39</v>
      </c>
      <c r="H9" s="111"/>
      <c r="J9" s="109"/>
      <c r="K9" s="111" t="s">
        <v>39</v>
      </c>
    </row>
    <row r="10" spans="1:11" x14ac:dyDescent="0.25">
      <c r="B10" s="109" t="s">
        <v>32</v>
      </c>
      <c r="C10" s="112"/>
      <c r="D10" s="113"/>
      <c r="F10" s="109" t="s">
        <v>32</v>
      </c>
      <c r="G10" s="112"/>
      <c r="H10" s="113"/>
      <c r="J10" s="109" t="s">
        <v>32</v>
      </c>
      <c r="K10" s="114"/>
    </row>
    <row r="11" spans="1:11" s="115" customFormat="1" x14ac:dyDescent="0.25">
      <c r="A11" s="108"/>
      <c r="B11" s="109"/>
      <c r="C11" s="110" t="s">
        <v>39</v>
      </c>
      <c r="D11" s="111"/>
      <c r="E11" s="108"/>
      <c r="F11" s="109"/>
      <c r="G11" s="110" t="s">
        <v>39</v>
      </c>
      <c r="H11" s="111"/>
      <c r="I11" s="108"/>
      <c r="J11" s="109"/>
      <c r="K11" s="111" t="s">
        <v>39</v>
      </c>
    </row>
    <row r="12" spans="1:11" s="115" customFormat="1" x14ac:dyDescent="0.25">
      <c r="A12" s="108"/>
      <c r="B12" s="109" t="s">
        <v>32</v>
      </c>
      <c r="C12" s="112"/>
      <c r="D12" s="113"/>
      <c r="E12" s="108"/>
      <c r="F12" s="109" t="s">
        <v>32</v>
      </c>
      <c r="G12" s="112"/>
      <c r="H12" s="113"/>
      <c r="I12" s="108"/>
      <c r="J12" s="109" t="s">
        <v>32</v>
      </c>
      <c r="K12" s="114"/>
    </row>
    <row r="13" spans="1:11" s="115" customFormat="1" x14ac:dyDescent="0.25">
      <c r="A13" s="108"/>
      <c r="B13" s="109"/>
      <c r="C13" s="110" t="s">
        <v>39</v>
      </c>
      <c r="D13" s="111"/>
      <c r="E13" s="108"/>
      <c r="F13" s="109"/>
      <c r="G13" s="110" t="s">
        <v>39</v>
      </c>
      <c r="H13" s="111"/>
      <c r="I13" s="108"/>
      <c r="J13" s="109"/>
      <c r="K13" s="111" t="s">
        <v>39</v>
      </c>
    </row>
    <row r="14" spans="1:11" s="115" customFormat="1" x14ac:dyDescent="0.25">
      <c r="A14" s="108"/>
      <c r="B14" s="109" t="s">
        <v>32</v>
      </c>
      <c r="C14" s="112"/>
      <c r="D14" s="113"/>
      <c r="E14" s="108"/>
      <c r="F14" s="109" t="s">
        <v>32</v>
      </c>
      <c r="G14" s="112"/>
      <c r="H14" s="113"/>
      <c r="I14" s="108"/>
      <c r="J14" s="109" t="s">
        <v>32</v>
      </c>
      <c r="K14" s="114"/>
    </row>
    <row r="15" spans="1:11" s="115" customFormat="1" x14ac:dyDescent="0.25">
      <c r="A15" s="108"/>
      <c r="B15" s="109"/>
      <c r="C15" s="110" t="s">
        <v>39</v>
      </c>
      <c r="D15" s="111"/>
      <c r="E15" s="108"/>
      <c r="F15" s="109"/>
      <c r="G15" s="110" t="s">
        <v>39</v>
      </c>
      <c r="H15" s="111"/>
      <c r="I15" s="108"/>
      <c r="J15" s="109"/>
      <c r="K15" s="111" t="s">
        <v>39</v>
      </c>
    </row>
    <row r="16" spans="1:11" s="115" customFormat="1" x14ac:dyDescent="0.25">
      <c r="A16" s="108"/>
      <c r="B16" s="109" t="s">
        <v>32</v>
      </c>
      <c r="C16" s="112"/>
      <c r="D16" s="113"/>
      <c r="E16" s="108"/>
      <c r="F16" s="109" t="s">
        <v>32</v>
      </c>
      <c r="G16" s="112"/>
      <c r="H16" s="113"/>
      <c r="I16" s="108"/>
      <c r="J16" s="109" t="s">
        <v>32</v>
      </c>
      <c r="K16" s="114"/>
    </row>
    <row r="17" spans="1:11" x14ac:dyDescent="0.25">
      <c r="C17" s="116" t="s">
        <v>38</v>
      </c>
      <c r="D17" s="117"/>
      <c r="F17" s="109"/>
      <c r="G17" s="116" t="s">
        <v>38</v>
      </c>
      <c r="H17" s="117"/>
      <c r="J17" s="109"/>
      <c r="K17" s="117" t="s">
        <v>38</v>
      </c>
    </row>
    <row r="18" spans="1:11" x14ac:dyDescent="0.25">
      <c r="B18" s="109" t="s">
        <v>33</v>
      </c>
      <c r="C18" s="118">
        <f>SUM(C4:C16)</f>
        <v>0</v>
      </c>
      <c r="D18" s="113"/>
      <c r="F18" s="109" t="s">
        <v>33</v>
      </c>
      <c r="G18" s="118">
        <f>SUM(G4:G16)</f>
        <v>0</v>
      </c>
      <c r="H18" s="113"/>
      <c r="J18" s="109" t="s">
        <v>33</v>
      </c>
      <c r="K18" s="119">
        <f>SUM(K4:K16)</f>
        <v>0</v>
      </c>
    </row>
    <row r="19" spans="1:11" x14ac:dyDescent="0.25">
      <c r="C19" s="110" t="s">
        <v>14</v>
      </c>
      <c r="D19" s="111"/>
      <c r="F19" s="109"/>
      <c r="G19" s="110" t="s">
        <v>14</v>
      </c>
      <c r="H19" s="111"/>
      <c r="J19" s="109"/>
      <c r="K19" s="111" t="s">
        <v>14</v>
      </c>
    </row>
    <row r="20" spans="1:11" x14ac:dyDescent="0.25">
      <c r="B20" s="109" t="s">
        <v>34</v>
      </c>
      <c r="C20" s="112"/>
      <c r="D20" s="113"/>
      <c r="F20" s="109" t="s">
        <v>34</v>
      </c>
      <c r="G20" s="112"/>
      <c r="H20" s="113"/>
      <c r="J20" s="109" t="s">
        <v>34</v>
      </c>
      <c r="K20" s="114"/>
    </row>
    <row r="21" spans="1:11" x14ac:dyDescent="0.25">
      <c r="C21" s="116" t="s">
        <v>38</v>
      </c>
      <c r="D21" s="117"/>
      <c r="F21" s="109"/>
      <c r="G21" s="116" t="s">
        <v>38</v>
      </c>
      <c r="H21" s="117"/>
      <c r="J21" s="109"/>
      <c r="K21" s="117" t="s">
        <v>38</v>
      </c>
    </row>
    <row r="22" spans="1:11" x14ac:dyDescent="0.25">
      <c r="B22" s="109" t="s">
        <v>36</v>
      </c>
      <c r="C22" s="118">
        <f>+C18-C20</f>
        <v>0</v>
      </c>
      <c r="D22" s="113"/>
      <c r="F22" s="109" t="s">
        <v>36</v>
      </c>
      <c r="G22" s="118">
        <f>+G18-G20</f>
        <v>0</v>
      </c>
      <c r="H22" s="113"/>
      <c r="J22" s="109" t="s">
        <v>36</v>
      </c>
      <c r="K22" s="119">
        <f>+K18-K20</f>
        <v>0</v>
      </c>
    </row>
    <row r="23" spans="1:11" x14ac:dyDescent="0.25">
      <c r="C23" s="110" t="s">
        <v>14</v>
      </c>
      <c r="D23" s="111"/>
      <c r="F23" s="109"/>
      <c r="G23" s="110" t="s">
        <v>14</v>
      </c>
      <c r="H23" s="111"/>
      <c r="J23" s="109"/>
      <c r="K23" s="111" t="s">
        <v>14</v>
      </c>
    </row>
    <row r="24" spans="1:11" x14ac:dyDescent="0.25">
      <c r="A24" s="235" t="s">
        <v>37</v>
      </c>
      <c r="B24" s="235"/>
      <c r="C24" s="112"/>
      <c r="D24" s="113"/>
      <c r="E24" s="235" t="s">
        <v>37</v>
      </c>
      <c r="F24" s="235"/>
      <c r="G24" s="112"/>
      <c r="H24" s="113"/>
      <c r="I24" s="235" t="s">
        <v>37</v>
      </c>
      <c r="J24" s="235"/>
      <c r="K24" s="114"/>
    </row>
    <row r="25" spans="1:11" x14ac:dyDescent="0.25">
      <c r="A25" s="235"/>
      <c r="B25" s="235"/>
      <c r="C25" s="120"/>
      <c r="D25" s="113"/>
      <c r="E25" s="235"/>
      <c r="F25" s="235"/>
      <c r="G25" s="120"/>
      <c r="H25" s="113"/>
      <c r="I25" s="235"/>
      <c r="J25" s="235"/>
      <c r="K25" s="113"/>
    </row>
    <row r="26" spans="1:11" x14ac:dyDescent="0.25">
      <c r="C26" s="116" t="s">
        <v>38</v>
      </c>
      <c r="D26" s="117"/>
      <c r="F26" s="109"/>
      <c r="G26" s="116" t="s">
        <v>38</v>
      </c>
      <c r="H26" s="117"/>
      <c r="J26" s="109"/>
      <c r="K26" s="117" t="s">
        <v>38</v>
      </c>
    </row>
    <row r="27" spans="1:11" x14ac:dyDescent="0.25">
      <c r="B27" s="109" t="s">
        <v>23</v>
      </c>
      <c r="C27" s="118">
        <f>+C24-C22</f>
        <v>0</v>
      </c>
      <c r="D27" s="113"/>
      <c r="F27" s="109" t="s">
        <v>23</v>
      </c>
      <c r="G27" s="118">
        <f>+G24-G22</f>
        <v>0</v>
      </c>
      <c r="H27" s="113"/>
      <c r="J27" s="109" t="s">
        <v>23</v>
      </c>
      <c r="K27" s="119">
        <f>+K24-K22</f>
        <v>0</v>
      </c>
    </row>
    <row r="30" spans="1:11" x14ac:dyDescent="0.25">
      <c r="A30" s="108" t="s">
        <v>43</v>
      </c>
    </row>
    <row r="32" spans="1:11" x14ac:dyDescent="0.25">
      <c r="A32" s="108" t="s">
        <v>44</v>
      </c>
    </row>
  </sheetData>
  <sheetProtection sheet="1" objects="1" scenarios="1" selectLockedCells="1"/>
  <customSheetViews>
    <customSheetView guid="{53395258-DBAA-429A-AE83-555B9B9DE7B8}" scale="75" showGridLines="0" fitToPage="1">
      <selection activeCell="K24" sqref="K24"/>
      <pageMargins left="0.75" right="0.75" top="1" bottom="1" header="0.5" footer="0.5"/>
      <pageSetup scale="88" orientation="landscape" r:id="rId1"/>
      <headerFooter alignWithMargins="0"/>
    </customSheetView>
  </customSheetViews>
  <mergeCells count="3">
    <mergeCell ref="A24:B25"/>
    <mergeCell ref="E24:F25"/>
    <mergeCell ref="I24:J25"/>
  </mergeCells>
  <phoneticPr fontId="2" type="noConversion"/>
  <pageMargins left="0.75" right="0.75" top="1" bottom="1" header="0.5" footer="0.5"/>
  <pageSetup scale="88"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AO58"/>
  <sheetViews>
    <sheetView showGridLines="0" zoomScaleNormal="100" workbookViewId="0">
      <pane xSplit="2" ySplit="8" topLeftCell="C9" activePane="bottomRight" state="frozenSplit"/>
      <selection sqref="A1:XFD1048576"/>
      <selection pane="topRight" sqref="A1:XFD1048576"/>
      <selection pane="bottomLeft" sqref="A1:XFD1048576"/>
      <selection pane="bottomRight" activeCell="C9" sqref="C9"/>
    </sheetView>
  </sheetViews>
  <sheetFormatPr defaultColWidth="10.77734375" defaultRowHeight="12.75" x14ac:dyDescent="0.2"/>
  <cols>
    <col min="1" max="1" width="2.44140625" style="86" customWidth="1"/>
    <col min="2" max="2" width="6.77734375" style="16" customWidth="1"/>
    <col min="3" max="5" width="10.77734375" style="16" customWidth="1"/>
    <col min="6" max="6" width="1.77734375" style="16" customWidth="1"/>
    <col min="7" max="9" width="10.77734375" style="16" customWidth="1"/>
    <col min="10" max="10" width="6.33203125" style="106" customWidth="1"/>
    <col min="11" max="11" width="1.6640625" style="18" customWidth="1"/>
    <col min="12" max="14" width="10.77734375" style="16" customWidth="1"/>
    <col min="15" max="15" width="5.77734375" style="106" customWidth="1"/>
    <col min="16" max="16" width="1.77734375" style="18" customWidth="1"/>
    <col min="17" max="19" width="10.77734375" style="16" customWidth="1"/>
    <col min="20" max="20" width="6.33203125" style="106" customWidth="1"/>
    <col min="21" max="21" width="1.6640625" style="18" customWidth="1"/>
    <col min="22" max="24" width="10.77734375" style="16" customWidth="1"/>
    <col min="25" max="25" width="6.109375" style="106" customWidth="1"/>
    <col min="26" max="26" width="2" style="18" customWidth="1"/>
    <col min="27" max="29" width="10.77734375" style="16" customWidth="1"/>
    <col min="30" max="30" width="6.33203125" style="106" customWidth="1"/>
    <col min="31" max="31" width="1.88671875" style="18" customWidth="1"/>
    <col min="32" max="34" width="10.77734375" style="16" customWidth="1"/>
    <col min="35" max="35" width="5.77734375" style="106" customWidth="1"/>
    <col min="36" max="36" width="1.6640625" style="18" customWidth="1"/>
    <col min="37" max="39" width="10.77734375" style="16"/>
    <col min="40" max="40" width="6.109375" style="106" customWidth="1"/>
    <col min="41" max="41" width="0" style="16" hidden="1" customWidth="1"/>
    <col min="42" max="16384" width="10.77734375" style="16"/>
  </cols>
  <sheetData>
    <row r="1" spans="1:41" ht="4.5" customHeight="1" x14ac:dyDescent="0.2">
      <c r="A1" s="14"/>
      <c r="B1" s="15"/>
      <c r="C1" s="15"/>
      <c r="D1" s="15"/>
      <c r="E1" s="15"/>
      <c r="G1" s="15"/>
      <c r="H1" s="15"/>
      <c r="I1" s="15"/>
      <c r="J1" s="17"/>
      <c r="L1" s="15"/>
      <c r="M1" s="15"/>
      <c r="O1" s="17"/>
      <c r="R1" s="15"/>
      <c r="S1" s="15"/>
      <c r="T1" s="17"/>
      <c r="W1" s="15"/>
      <c r="X1" s="15"/>
      <c r="Y1" s="17"/>
      <c r="AA1" s="15"/>
      <c r="AB1" s="15"/>
      <c r="AC1" s="15"/>
      <c r="AD1" s="17"/>
      <c r="AF1" s="15"/>
      <c r="AG1" s="15"/>
      <c r="AH1" s="15"/>
      <c r="AI1" s="17"/>
      <c r="AK1" s="15"/>
      <c r="AL1" s="15"/>
      <c r="AM1" s="15"/>
      <c r="AN1" s="17"/>
      <c r="AO1" s="15"/>
    </row>
    <row r="2" spans="1:41" ht="20.25" x14ac:dyDescent="0.3">
      <c r="A2" s="14"/>
      <c r="B2" s="15"/>
      <c r="C2" s="236" t="s">
        <v>113</v>
      </c>
      <c r="D2" s="237"/>
      <c r="E2" s="237"/>
      <c r="F2" s="237"/>
      <c r="G2" s="237"/>
      <c r="H2" s="238"/>
      <c r="I2" s="15" t="s">
        <v>89</v>
      </c>
      <c r="J2" s="15"/>
      <c r="L2" s="15"/>
      <c r="M2" s="15"/>
      <c r="O2" s="17"/>
      <c r="R2" s="15"/>
      <c r="S2" s="15"/>
      <c r="T2" s="17"/>
      <c r="W2" s="15"/>
      <c r="X2" s="15"/>
      <c r="Y2" s="17"/>
      <c r="AA2" s="15"/>
      <c r="AB2" s="15"/>
      <c r="AC2" s="15"/>
      <c r="AD2" s="17"/>
      <c r="AF2" s="15"/>
      <c r="AG2" s="15"/>
      <c r="AH2" s="15"/>
      <c r="AI2" s="17"/>
      <c r="AK2" s="15"/>
      <c r="AL2" s="15"/>
      <c r="AM2" s="15"/>
      <c r="AN2" s="17"/>
      <c r="AO2" s="15"/>
    </row>
    <row r="3" spans="1:41" ht="7.5" customHeight="1" x14ac:dyDescent="0.3">
      <c r="A3" s="14"/>
      <c r="B3" s="15"/>
      <c r="C3" s="19"/>
      <c r="D3" s="19"/>
      <c r="E3" s="19"/>
      <c r="G3" s="15"/>
      <c r="H3" s="15"/>
      <c r="I3" s="15"/>
      <c r="J3" s="15"/>
      <c r="L3" s="15"/>
      <c r="M3" s="15"/>
      <c r="O3" s="17"/>
      <c r="R3" s="15"/>
      <c r="S3" s="15"/>
      <c r="T3" s="17"/>
      <c r="W3" s="15"/>
      <c r="X3" s="15"/>
      <c r="Y3" s="17"/>
      <c r="AA3" s="15"/>
      <c r="AB3" s="15"/>
      <c r="AC3" s="15"/>
      <c r="AD3" s="17"/>
      <c r="AF3" s="15"/>
      <c r="AG3" s="15"/>
      <c r="AH3" s="15"/>
      <c r="AI3" s="17"/>
      <c r="AK3" s="15"/>
      <c r="AL3" s="15"/>
      <c r="AM3" s="15"/>
      <c r="AN3" s="17"/>
      <c r="AO3" s="15"/>
    </row>
    <row r="4" spans="1:41" ht="20.25" x14ac:dyDescent="0.3">
      <c r="A4" s="14"/>
      <c r="B4" s="15"/>
      <c r="C4" s="239" t="s">
        <v>112</v>
      </c>
      <c r="D4" s="240"/>
      <c r="E4" s="240"/>
      <c r="F4" s="240"/>
      <c r="G4" s="240"/>
      <c r="H4" s="241"/>
      <c r="I4" s="15" t="s">
        <v>90</v>
      </c>
      <c r="J4" s="15"/>
      <c r="K4" s="20"/>
      <c r="L4" s="15"/>
      <c r="M4" s="15"/>
      <c r="O4" s="21"/>
      <c r="P4" s="20"/>
      <c r="R4" s="15"/>
      <c r="S4" s="15"/>
      <c r="T4" s="21"/>
      <c r="U4" s="20"/>
      <c r="W4" s="15"/>
      <c r="X4" s="15"/>
      <c r="Y4" s="21"/>
      <c r="Z4" s="20"/>
      <c r="AA4" s="15"/>
      <c r="AB4" s="15"/>
      <c r="AC4" s="15"/>
      <c r="AD4" s="21"/>
      <c r="AE4" s="20"/>
      <c r="AF4" s="15"/>
      <c r="AG4" s="15"/>
      <c r="AH4" s="15"/>
      <c r="AI4" s="21"/>
      <c r="AJ4" s="20"/>
      <c r="AK4" s="15"/>
      <c r="AL4" s="15"/>
      <c r="AM4" s="15"/>
      <c r="AN4" s="21"/>
      <c r="AO4" s="15" t="s">
        <v>85</v>
      </c>
    </row>
    <row r="5" spans="1:41" ht="13.5" thickBot="1" x14ac:dyDescent="0.25">
      <c r="A5" s="14"/>
      <c r="B5" s="15"/>
      <c r="C5" s="22"/>
      <c r="D5" s="22"/>
      <c r="E5" s="22"/>
      <c r="G5" s="15"/>
      <c r="H5" s="23"/>
      <c r="I5" s="15"/>
      <c r="J5" s="21"/>
      <c r="K5" s="20"/>
      <c r="L5" s="15"/>
      <c r="M5" s="15"/>
      <c r="N5" s="24"/>
      <c r="O5" s="21"/>
      <c r="P5" s="20"/>
      <c r="R5" s="15"/>
      <c r="S5" s="15"/>
      <c r="T5" s="21"/>
      <c r="U5" s="20"/>
      <c r="W5" s="15"/>
      <c r="X5" s="15"/>
      <c r="Y5" s="21"/>
      <c r="Z5" s="20"/>
      <c r="AA5" s="15"/>
      <c r="AB5" s="15"/>
      <c r="AC5" s="15"/>
      <c r="AD5" s="21"/>
      <c r="AE5" s="20"/>
      <c r="AF5" s="15"/>
      <c r="AG5" s="15"/>
      <c r="AH5" s="15"/>
      <c r="AI5" s="21"/>
      <c r="AJ5" s="20"/>
      <c r="AK5" s="15"/>
      <c r="AL5" s="15"/>
      <c r="AM5" s="15"/>
      <c r="AN5" s="21"/>
      <c r="AO5" s="15"/>
    </row>
    <row r="6" spans="1:41" s="29" customFormat="1" ht="15" customHeight="1" thickTop="1" x14ac:dyDescent="0.25">
      <c r="A6" s="25"/>
      <c r="B6" s="26"/>
      <c r="C6" s="27"/>
      <c r="D6" s="27" t="s">
        <v>30</v>
      </c>
      <c r="E6" s="28"/>
      <c r="G6" s="26"/>
      <c r="H6" s="30" t="s">
        <v>24</v>
      </c>
      <c r="I6" s="31"/>
      <c r="J6" s="242" t="s">
        <v>84</v>
      </c>
      <c r="K6" s="32"/>
      <c r="L6" s="26"/>
      <c r="M6" s="33" t="s">
        <v>25</v>
      </c>
      <c r="N6" s="34"/>
      <c r="O6" s="242" t="s">
        <v>84</v>
      </c>
      <c r="P6" s="35"/>
      <c r="Q6" s="26"/>
      <c r="R6" s="30" t="s">
        <v>26</v>
      </c>
      <c r="S6" s="31"/>
      <c r="T6" s="242" t="s">
        <v>84</v>
      </c>
      <c r="U6" s="35"/>
      <c r="V6" s="26"/>
      <c r="W6" s="30" t="s">
        <v>27</v>
      </c>
      <c r="X6" s="31"/>
      <c r="Y6" s="242" t="s">
        <v>84</v>
      </c>
      <c r="Z6" s="35"/>
      <c r="AA6" s="26"/>
      <c r="AB6" s="30" t="s">
        <v>28</v>
      </c>
      <c r="AC6" s="31"/>
      <c r="AD6" s="242" t="s">
        <v>84</v>
      </c>
      <c r="AE6" s="35"/>
      <c r="AF6" s="26"/>
      <c r="AG6" s="30" t="s">
        <v>29</v>
      </c>
      <c r="AH6" s="31"/>
      <c r="AI6" s="242" t="s">
        <v>84</v>
      </c>
      <c r="AJ6" s="35"/>
      <c r="AK6" s="26"/>
      <c r="AL6" s="30" t="s">
        <v>30</v>
      </c>
      <c r="AM6" s="31"/>
      <c r="AN6" s="242" t="s">
        <v>84</v>
      </c>
      <c r="AO6" s="36"/>
    </row>
    <row r="7" spans="1:41" s="40" customFormat="1" x14ac:dyDescent="0.2">
      <c r="A7" s="14"/>
      <c r="B7" s="37"/>
      <c r="C7" s="38" t="s">
        <v>2</v>
      </c>
      <c r="D7" s="38" t="s">
        <v>2</v>
      </c>
      <c r="E7" s="39" t="s">
        <v>4</v>
      </c>
      <c r="G7" s="41" t="s">
        <v>2</v>
      </c>
      <c r="H7" s="42" t="s">
        <v>2</v>
      </c>
      <c r="I7" s="43" t="s">
        <v>4</v>
      </c>
      <c r="J7" s="243"/>
      <c r="K7" s="32"/>
      <c r="L7" s="41" t="s">
        <v>2</v>
      </c>
      <c r="M7" s="44" t="s">
        <v>2</v>
      </c>
      <c r="N7" s="45" t="s">
        <v>4</v>
      </c>
      <c r="O7" s="243"/>
      <c r="P7" s="35"/>
      <c r="Q7" s="41" t="s">
        <v>2</v>
      </c>
      <c r="R7" s="42" t="s">
        <v>2</v>
      </c>
      <c r="S7" s="43" t="s">
        <v>4</v>
      </c>
      <c r="T7" s="243"/>
      <c r="U7" s="35"/>
      <c r="V7" s="41" t="s">
        <v>2</v>
      </c>
      <c r="W7" s="42" t="s">
        <v>2</v>
      </c>
      <c r="X7" s="43" t="s">
        <v>4</v>
      </c>
      <c r="Y7" s="243"/>
      <c r="Z7" s="35"/>
      <c r="AA7" s="41" t="s">
        <v>2</v>
      </c>
      <c r="AB7" s="42" t="s">
        <v>2</v>
      </c>
      <c r="AC7" s="43" t="s">
        <v>4</v>
      </c>
      <c r="AD7" s="243"/>
      <c r="AE7" s="35"/>
      <c r="AF7" s="41" t="s">
        <v>2</v>
      </c>
      <c r="AG7" s="42" t="s">
        <v>2</v>
      </c>
      <c r="AH7" s="43" t="s">
        <v>4</v>
      </c>
      <c r="AI7" s="243"/>
      <c r="AJ7" s="35"/>
      <c r="AK7" s="41" t="s">
        <v>2</v>
      </c>
      <c r="AL7" s="42" t="s">
        <v>2</v>
      </c>
      <c r="AM7" s="43" t="s">
        <v>4</v>
      </c>
      <c r="AN7" s="243"/>
      <c r="AO7" s="46"/>
    </row>
    <row r="8" spans="1:41" s="40" customFormat="1" x14ac:dyDescent="0.2">
      <c r="A8" s="14"/>
      <c r="B8" s="47" t="s">
        <v>0</v>
      </c>
      <c r="C8" s="38" t="s">
        <v>1</v>
      </c>
      <c r="D8" s="38" t="s">
        <v>3</v>
      </c>
      <c r="E8" s="39" t="s">
        <v>1</v>
      </c>
      <c r="G8" s="41" t="s">
        <v>1</v>
      </c>
      <c r="H8" s="42" t="s">
        <v>3</v>
      </c>
      <c r="I8" s="43" t="s">
        <v>1</v>
      </c>
      <c r="J8" s="243"/>
      <c r="K8" s="32"/>
      <c r="L8" s="41" t="s">
        <v>1</v>
      </c>
      <c r="M8" s="44" t="s">
        <v>3</v>
      </c>
      <c r="N8" s="45" t="s">
        <v>1</v>
      </c>
      <c r="O8" s="243"/>
      <c r="P8" s="35"/>
      <c r="Q8" s="41" t="s">
        <v>1</v>
      </c>
      <c r="R8" s="42" t="s">
        <v>3</v>
      </c>
      <c r="S8" s="43" t="s">
        <v>1</v>
      </c>
      <c r="T8" s="243"/>
      <c r="U8" s="35"/>
      <c r="V8" s="41" t="s">
        <v>1</v>
      </c>
      <c r="W8" s="42" t="s">
        <v>3</v>
      </c>
      <c r="X8" s="43" t="s">
        <v>1</v>
      </c>
      <c r="Y8" s="243"/>
      <c r="Z8" s="35"/>
      <c r="AA8" s="41" t="s">
        <v>1</v>
      </c>
      <c r="AB8" s="42" t="s">
        <v>3</v>
      </c>
      <c r="AC8" s="43" t="s">
        <v>1</v>
      </c>
      <c r="AD8" s="243"/>
      <c r="AE8" s="35"/>
      <c r="AF8" s="41" t="s">
        <v>1</v>
      </c>
      <c r="AG8" s="42" t="s">
        <v>3</v>
      </c>
      <c r="AH8" s="43" t="s">
        <v>1</v>
      </c>
      <c r="AI8" s="243"/>
      <c r="AJ8" s="35"/>
      <c r="AK8" s="41" t="s">
        <v>1</v>
      </c>
      <c r="AL8" s="42" t="s">
        <v>3</v>
      </c>
      <c r="AM8" s="43" t="s">
        <v>1</v>
      </c>
      <c r="AN8" s="243"/>
      <c r="AO8" s="46"/>
    </row>
    <row r="9" spans="1:41" s="65" customFormat="1" x14ac:dyDescent="0.2">
      <c r="A9" s="48">
        <v>1</v>
      </c>
      <c r="B9" s="49"/>
      <c r="C9" s="50"/>
      <c r="D9" s="51"/>
      <c r="E9" s="52"/>
      <c r="F9" s="53"/>
      <c r="G9" s="54"/>
      <c r="H9" s="55"/>
      <c r="I9" s="56"/>
      <c r="J9" s="57"/>
      <c r="K9" s="58"/>
      <c r="L9" s="59"/>
      <c r="M9" s="60"/>
      <c r="N9" s="61"/>
      <c r="O9" s="62"/>
      <c r="P9" s="58"/>
      <c r="Q9" s="59"/>
      <c r="R9" s="60"/>
      <c r="S9" s="61"/>
      <c r="T9" s="62"/>
      <c r="U9" s="58"/>
      <c r="V9" s="54"/>
      <c r="W9" s="55"/>
      <c r="X9" s="63"/>
      <c r="Y9" s="62"/>
      <c r="Z9" s="58"/>
      <c r="AA9" s="59"/>
      <c r="AB9" s="60"/>
      <c r="AC9" s="61"/>
      <c r="AD9" s="62"/>
      <c r="AE9" s="58"/>
      <c r="AF9" s="59"/>
      <c r="AG9" s="60"/>
      <c r="AH9" s="61"/>
      <c r="AI9" s="62"/>
      <c r="AJ9" s="58"/>
      <c r="AK9" s="59"/>
      <c r="AL9" s="60"/>
      <c r="AM9" s="61"/>
      <c r="AN9" s="64"/>
    </row>
    <row r="10" spans="1:41" s="65" customFormat="1" x14ac:dyDescent="0.2">
      <c r="A10" s="66">
        <v>2</v>
      </c>
      <c r="B10" s="67"/>
      <c r="C10" s="68"/>
      <c r="D10" s="68"/>
      <c r="E10" s="69"/>
      <c r="F10" s="53"/>
      <c r="G10" s="54"/>
      <c r="H10" s="55"/>
      <c r="I10" s="56"/>
      <c r="J10" s="70"/>
      <c r="K10" s="71"/>
      <c r="L10" s="59"/>
      <c r="M10" s="60"/>
      <c r="N10" s="61"/>
      <c r="O10" s="57"/>
      <c r="P10" s="71"/>
      <c r="Q10" s="59"/>
      <c r="R10" s="60"/>
      <c r="S10" s="61"/>
      <c r="T10" s="57"/>
      <c r="U10" s="71"/>
      <c r="V10" s="54"/>
      <c r="W10" s="55"/>
      <c r="X10" s="63"/>
      <c r="Y10" s="57"/>
      <c r="Z10" s="71"/>
      <c r="AA10" s="59"/>
      <c r="AB10" s="60"/>
      <c r="AC10" s="61"/>
      <c r="AD10" s="57"/>
      <c r="AE10" s="71"/>
      <c r="AF10" s="59"/>
      <c r="AG10" s="60"/>
      <c r="AH10" s="61"/>
      <c r="AI10" s="57"/>
      <c r="AJ10" s="71"/>
      <c r="AK10" s="59"/>
      <c r="AL10" s="60"/>
      <c r="AM10" s="61"/>
      <c r="AN10" s="72"/>
      <c r="AO10" s="73"/>
    </row>
    <row r="11" spans="1:41" s="65" customFormat="1" x14ac:dyDescent="0.2">
      <c r="A11" s="66">
        <v>3</v>
      </c>
      <c r="B11" s="67"/>
      <c r="C11" s="68"/>
      <c r="D11" s="68"/>
      <c r="E11" s="69"/>
      <c r="F11" s="53"/>
      <c r="G11" s="54"/>
      <c r="H11" s="55"/>
      <c r="I11" s="56"/>
      <c r="J11" s="57"/>
      <c r="K11" s="71"/>
      <c r="L11" s="59"/>
      <c r="M11" s="60"/>
      <c r="N11" s="61"/>
      <c r="O11" s="57"/>
      <c r="P11" s="71"/>
      <c r="Q11" s="59"/>
      <c r="R11" s="60"/>
      <c r="S11" s="61"/>
      <c r="T11" s="57"/>
      <c r="U11" s="71"/>
      <c r="V11" s="54"/>
      <c r="W11" s="55"/>
      <c r="X11" s="63"/>
      <c r="Y11" s="57"/>
      <c r="Z11" s="71"/>
      <c r="AA11" s="59"/>
      <c r="AB11" s="60"/>
      <c r="AC11" s="61"/>
      <c r="AD11" s="57"/>
      <c r="AE11" s="71"/>
      <c r="AF11" s="59"/>
      <c r="AG11" s="60"/>
      <c r="AH11" s="61"/>
      <c r="AI11" s="57"/>
      <c r="AJ11" s="71"/>
      <c r="AK11" s="59"/>
      <c r="AL11" s="60"/>
      <c r="AM11" s="61"/>
      <c r="AN11" s="72"/>
      <c r="AO11" s="73"/>
    </row>
    <row r="12" spans="1:41" s="65" customFormat="1" x14ac:dyDescent="0.2">
      <c r="A12" s="66">
        <v>4</v>
      </c>
      <c r="B12" s="67"/>
      <c r="C12" s="68"/>
      <c r="D12" s="68"/>
      <c r="E12" s="69"/>
      <c r="F12" s="53"/>
      <c r="G12" s="54"/>
      <c r="H12" s="55"/>
      <c r="I12" s="63"/>
      <c r="J12" s="74"/>
      <c r="K12" s="75"/>
      <c r="L12" s="59"/>
      <c r="M12" s="60"/>
      <c r="N12" s="61"/>
      <c r="O12" s="74"/>
      <c r="P12" s="75"/>
      <c r="Q12" s="59"/>
      <c r="R12" s="60"/>
      <c r="S12" s="61"/>
      <c r="T12" s="74"/>
      <c r="U12" s="75"/>
      <c r="V12" s="54"/>
      <c r="W12" s="55"/>
      <c r="X12" s="63"/>
      <c r="Y12" s="74"/>
      <c r="Z12" s="75"/>
      <c r="AA12" s="59"/>
      <c r="AB12" s="60"/>
      <c r="AC12" s="61"/>
      <c r="AD12" s="74"/>
      <c r="AE12" s="75"/>
      <c r="AF12" s="59"/>
      <c r="AG12" s="60"/>
      <c r="AH12" s="61"/>
      <c r="AI12" s="74"/>
      <c r="AJ12" s="75"/>
      <c r="AK12" s="59"/>
      <c r="AL12" s="60"/>
      <c r="AM12" s="61"/>
      <c r="AN12" s="76"/>
      <c r="AO12" s="73"/>
    </row>
    <row r="13" spans="1:41" s="65" customFormat="1" x14ac:dyDescent="0.2">
      <c r="A13" s="66">
        <v>5</v>
      </c>
      <c r="B13" s="67"/>
      <c r="C13" s="68"/>
      <c r="D13" s="68"/>
      <c r="E13" s="69"/>
      <c r="F13" s="53"/>
      <c r="G13" s="54"/>
      <c r="H13" s="55"/>
      <c r="I13" s="63"/>
      <c r="J13" s="74"/>
      <c r="K13" s="75"/>
      <c r="L13" s="59"/>
      <c r="M13" s="60"/>
      <c r="N13" s="61"/>
      <c r="O13" s="74"/>
      <c r="P13" s="75"/>
      <c r="Q13" s="59"/>
      <c r="R13" s="60"/>
      <c r="S13" s="61"/>
      <c r="T13" s="74"/>
      <c r="U13" s="75"/>
      <c r="V13" s="54"/>
      <c r="W13" s="55"/>
      <c r="X13" s="63"/>
      <c r="Y13" s="74"/>
      <c r="Z13" s="75"/>
      <c r="AA13" s="59"/>
      <c r="AB13" s="60"/>
      <c r="AC13" s="61"/>
      <c r="AD13" s="74"/>
      <c r="AE13" s="75"/>
      <c r="AF13" s="59"/>
      <c r="AG13" s="60"/>
      <c r="AH13" s="61"/>
      <c r="AI13" s="74"/>
      <c r="AJ13" s="75"/>
      <c r="AK13" s="59"/>
      <c r="AL13" s="60"/>
      <c r="AM13" s="61"/>
      <c r="AN13" s="76"/>
      <c r="AO13" s="73"/>
    </row>
    <row r="14" spans="1:41" s="65" customFormat="1" x14ac:dyDescent="0.2">
      <c r="A14" s="66">
        <v>6</v>
      </c>
      <c r="B14" s="67"/>
      <c r="C14" s="68"/>
      <c r="D14" s="68"/>
      <c r="E14" s="69"/>
      <c r="F14" s="53"/>
      <c r="G14" s="54"/>
      <c r="H14" s="55"/>
      <c r="I14" s="63"/>
      <c r="J14" s="74"/>
      <c r="K14" s="75"/>
      <c r="L14" s="59"/>
      <c r="M14" s="60"/>
      <c r="N14" s="61"/>
      <c r="O14" s="74"/>
      <c r="P14" s="75"/>
      <c r="Q14" s="59"/>
      <c r="R14" s="60"/>
      <c r="S14" s="61"/>
      <c r="T14" s="74"/>
      <c r="U14" s="75"/>
      <c r="V14" s="54"/>
      <c r="W14" s="55"/>
      <c r="X14" s="63"/>
      <c r="Y14" s="74"/>
      <c r="Z14" s="75"/>
      <c r="AA14" s="59"/>
      <c r="AB14" s="60"/>
      <c r="AC14" s="61"/>
      <c r="AD14" s="74"/>
      <c r="AE14" s="75"/>
      <c r="AF14" s="59"/>
      <c r="AG14" s="60"/>
      <c r="AH14" s="61"/>
      <c r="AI14" s="74"/>
      <c r="AJ14" s="75"/>
      <c r="AK14" s="59"/>
      <c r="AL14" s="60"/>
      <c r="AM14" s="61"/>
      <c r="AN14" s="76"/>
      <c r="AO14" s="73"/>
    </row>
    <row r="15" spans="1:41" s="65" customFormat="1" x14ac:dyDescent="0.2">
      <c r="A15" s="66">
        <v>7</v>
      </c>
      <c r="B15" s="67"/>
      <c r="C15" s="68"/>
      <c r="D15" s="68"/>
      <c r="E15" s="69"/>
      <c r="F15" s="53"/>
      <c r="G15" s="54"/>
      <c r="H15" s="55"/>
      <c r="I15" s="63"/>
      <c r="J15" s="74"/>
      <c r="K15" s="75"/>
      <c r="L15" s="59"/>
      <c r="M15" s="60"/>
      <c r="N15" s="61"/>
      <c r="O15" s="74"/>
      <c r="P15" s="75"/>
      <c r="Q15" s="59"/>
      <c r="R15" s="60"/>
      <c r="S15" s="61"/>
      <c r="T15" s="74"/>
      <c r="U15" s="75"/>
      <c r="V15" s="54"/>
      <c r="W15" s="55"/>
      <c r="X15" s="63"/>
      <c r="Y15" s="74"/>
      <c r="Z15" s="75"/>
      <c r="AA15" s="59"/>
      <c r="AB15" s="60"/>
      <c r="AC15" s="61"/>
      <c r="AD15" s="74"/>
      <c r="AE15" s="75"/>
      <c r="AF15" s="59"/>
      <c r="AG15" s="60"/>
      <c r="AH15" s="61"/>
      <c r="AI15" s="74"/>
      <c r="AJ15" s="75"/>
      <c r="AK15" s="59"/>
      <c r="AL15" s="60"/>
      <c r="AM15" s="61"/>
      <c r="AN15" s="76"/>
      <c r="AO15" s="73"/>
    </row>
    <row r="16" spans="1:41" s="65" customFormat="1" x14ac:dyDescent="0.2">
      <c r="A16" s="66">
        <v>8</v>
      </c>
      <c r="B16" s="67"/>
      <c r="C16" s="68"/>
      <c r="D16" s="68"/>
      <c r="E16" s="69"/>
      <c r="F16" s="53"/>
      <c r="G16" s="54"/>
      <c r="H16" s="55"/>
      <c r="I16" s="63"/>
      <c r="J16" s="74"/>
      <c r="K16" s="75"/>
      <c r="L16" s="59"/>
      <c r="M16" s="60"/>
      <c r="N16" s="61"/>
      <c r="O16" s="74"/>
      <c r="P16" s="75"/>
      <c r="Q16" s="59"/>
      <c r="R16" s="60"/>
      <c r="S16" s="61"/>
      <c r="T16" s="74"/>
      <c r="U16" s="75"/>
      <c r="V16" s="54"/>
      <c r="W16" s="55"/>
      <c r="X16" s="63"/>
      <c r="Y16" s="74"/>
      <c r="Z16" s="75"/>
      <c r="AA16" s="59"/>
      <c r="AB16" s="60"/>
      <c r="AC16" s="61"/>
      <c r="AD16" s="74"/>
      <c r="AE16" s="75"/>
      <c r="AF16" s="59"/>
      <c r="AG16" s="60"/>
      <c r="AH16" s="61"/>
      <c r="AI16" s="74"/>
      <c r="AJ16" s="75"/>
      <c r="AK16" s="59"/>
      <c r="AL16" s="60"/>
      <c r="AM16" s="61"/>
      <c r="AN16" s="76"/>
      <c r="AO16" s="73"/>
    </row>
    <row r="17" spans="1:41" s="65" customFormat="1" x14ac:dyDescent="0.2">
      <c r="A17" s="66">
        <v>9</v>
      </c>
      <c r="B17" s="67"/>
      <c r="C17" s="68"/>
      <c r="D17" s="68"/>
      <c r="E17" s="69"/>
      <c r="F17" s="53"/>
      <c r="G17" s="54"/>
      <c r="H17" s="55"/>
      <c r="I17" s="63"/>
      <c r="J17" s="74"/>
      <c r="K17" s="75"/>
      <c r="L17" s="59"/>
      <c r="M17" s="60"/>
      <c r="N17" s="61"/>
      <c r="O17" s="74"/>
      <c r="P17" s="75"/>
      <c r="Q17" s="59"/>
      <c r="R17" s="60"/>
      <c r="S17" s="61"/>
      <c r="T17" s="74"/>
      <c r="U17" s="75"/>
      <c r="V17" s="54"/>
      <c r="W17" s="55"/>
      <c r="X17" s="63"/>
      <c r="Y17" s="74"/>
      <c r="Z17" s="75"/>
      <c r="AA17" s="59"/>
      <c r="AB17" s="60"/>
      <c r="AC17" s="61"/>
      <c r="AD17" s="74"/>
      <c r="AE17" s="75"/>
      <c r="AF17" s="59"/>
      <c r="AG17" s="60"/>
      <c r="AH17" s="61"/>
      <c r="AI17" s="74"/>
      <c r="AJ17" s="75"/>
      <c r="AK17" s="59"/>
      <c r="AL17" s="60"/>
      <c r="AM17" s="61"/>
      <c r="AN17" s="76"/>
      <c r="AO17" s="73"/>
    </row>
    <row r="18" spans="1:41" s="65" customFormat="1" x14ac:dyDescent="0.2">
      <c r="A18" s="66">
        <v>10</v>
      </c>
      <c r="B18" s="67"/>
      <c r="C18" s="68"/>
      <c r="D18" s="68"/>
      <c r="E18" s="69"/>
      <c r="F18" s="53"/>
      <c r="G18" s="54"/>
      <c r="H18" s="55"/>
      <c r="I18" s="63"/>
      <c r="J18" s="74"/>
      <c r="K18" s="75"/>
      <c r="L18" s="59"/>
      <c r="M18" s="60"/>
      <c r="N18" s="61"/>
      <c r="O18" s="74"/>
      <c r="P18" s="75"/>
      <c r="Q18" s="59"/>
      <c r="R18" s="60"/>
      <c r="S18" s="61"/>
      <c r="T18" s="74"/>
      <c r="U18" s="75"/>
      <c r="V18" s="54"/>
      <c r="W18" s="55"/>
      <c r="X18" s="63"/>
      <c r="Y18" s="74"/>
      <c r="Z18" s="75"/>
      <c r="AA18" s="59"/>
      <c r="AB18" s="60"/>
      <c r="AC18" s="61"/>
      <c r="AD18" s="74"/>
      <c r="AE18" s="75"/>
      <c r="AF18" s="59"/>
      <c r="AG18" s="60"/>
      <c r="AH18" s="61"/>
      <c r="AI18" s="74"/>
      <c r="AJ18" s="75"/>
      <c r="AK18" s="59"/>
      <c r="AL18" s="60"/>
      <c r="AM18" s="61"/>
      <c r="AN18" s="76"/>
      <c r="AO18" s="73"/>
    </row>
    <row r="19" spans="1:41" s="65" customFormat="1" x14ac:dyDescent="0.2">
      <c r="A19" s="66">
        <v>11</v>
      </c>
      <c r="B19" s="67"/>
      <c r="C19" s="68"/>
      <c r="D19" s="68"/>
      <c r="E19" s="69"/>
      <c r="F19" s="53"/>
      <c r="G19" s="54"/>
      <c r="H19" s="55"/>
      <c r="I19" s="63"/>
      <c r="J19" s="74"/>
      <c r="K19" s="75"/>
      <c r="L19" s="59"/>
      <c r="M19" s="60"/>
      <c r="N19" s="61"/>
      <c r="O19" s="74"/>
      <c r="P19" s="75"/>
      <c r="Q19" s="59"/>
      <c r="R19" s="60"/>
      <c r="S19" s="61"/>
      <c r="T19" s="74"/>
      <c r="U19" s="75"/>
      <c r="V19" s="54"/>
      <c r="W19" s="55"/>
      <c r="X19" s="63"/>
      <c r="Y19" s="74"/>
      <c r="Z19" s="75"/>
      <c r="AA19" s="59"/>
      <c r="AB19" s="60"/>
      <c r="AC19" s="61"/>
      <c r="AD19" s="74"/>
      <c r="AE19" s="75"/>
      <c r="AF19" s="59"/>
      <c r="AG19" s="60"/>
      <c r="AH19" s="61"/>
      <c r="AI19" s="74"/>
      <c r="AJ19" s="75"/>
      <c r="AK19" s="59"/>
      <c r="AL19" s="60"/>
      <c r="AM19" s="61"/>
      <c r="AN19" s="76"/>
      <c r="AO19" s="73"/>
    </row>
    <row r="20" spans="1:41" s="65" customFormat="1" x14ac:dyDescent="0.2">
      <c r="A20" s="66">
        <v>12</v>
      </c>
      <c r="B20" s="67"/>
      <c r="C20" s="68"/>
      <c r="D20" s="68"/>
      <c r="E20" s="69"/>
      <c r="F20" s="53"/>
      <c r="G20" s="54"/>
      <c r="H20" s="55"/>
      <c r="I20" s="63"/>
      <c r="J20" s="74"/>
      <c r="K20" s="75"/>
      <c r="L20" s="59"/>
      <c r="M20" s="60"/>
      <c r="N20" s="61"/>
      <c r="O20" s="74"/>
      <c r="P20" s="75"/>
      <c r="Q20" s="59"/>
      <c r="R20" s="60"/>
      <c r="S20" s="61"/>
      <c r="T20" s="74"/>
      <c r="U20" s="75"/>
      <c r="V20" s="54"/>
      <c r="W20" s="55"/>
      <c r="X20" s="63"/>
      <c r="Y20" s="74"/>
      <c r="Z20" s="75"/>
      <c r="AA20" s="59"/>
      <c r="AB20" s="60"/>
      <c r="AC20" s="61"/>
      <c r="AD20" s="74"/>
      <c r="AE20" s="75"/>
      <c r="AF20" s="59"/>
      <c r="AG20" s="60"/>
      <c r="AH20" s="61"/>
      <c r="AI20" s="74"/>
      <c r="AJ20" s="75"/>
      <c r="AK20" s="59"/>
      <c r="AL20" s="60"/>
      <c r="AM20" s="61"/>
      <c r="AN20" s="76"/>
      <c r="AO20" s="73"/>
    </row>
    <row r="21" spans="1:41" s="65" customFormat="1" x14ac:dyDescent="0.2">
      <c r="A21" s="66">
        <v>13</v>
      </c>
      <c r="B21" s="67"/>
      <c r="C21" s="68"/>
      <c r="D21" s="68"/>
      <c r="E21" s="69"/>
      <c r="F21" s="53"/>
      <c r="G21" s="54"/>
      <c r="H21" s="55"/>
      <c r="I21" s="63"/>
      <c r="J21" s="74"/>
      <c r="K21" s="75"/>
      <c r="L21" s="59"/>
      <c r="M21" s="60"/>
      <c r="N21" s="61"/>
      <c r="O21" s="74"/>
      <c r="P21" s="75"/>
      <c r="Q21" s="59"/>
      <c r="R21" s="60"/>
      <c r="S21" s="61"/>
      <c r="T21" s="74"/>
      <c r="U21" s="75"/>
      <c r="V21" s="54"/>
      <c r="W21" s="55"/>
      <c r="X21" s="63"/>
      <c r="Y21" s="74"/>
      <c r="Z21" s="75"/>
      <c r="AA21" s="59"/>
      <c r="AB21" s="60"/>
      <c r="AC21" s="61"/>
      <c r="AD21" s="74"/>
      <c r="AE21" s="75"/>
      <c r="AF21" s="59"/>
      <c r="AG21" s="60"/>
      <c r="AH21" s="61"/>
      <c r="AI21" s="74"/>
      <c r="AJ21" s="75"/>
      <c r="AK21" s="59"/>
      <c r="AL21" s="60"/>
      <c r="AM21" s="61"/>
      <c r="AN21" s="76"/>
      <c r="AO21" s="73"/>
    </row>
    <row r="22" spans="1:41" s="65" customFormat="1" x14ac:dyDescent="0.2">
      <c r="A22" s="66">
        <v>14</v>
      </c>
      <c r="B22" s="67"/>
      <c r="C22" s="68"/>
      <c r="D22" s="68"/>
      <c r="E22" s="69"/>
      <c r="F22" s="53"/>
      <c r="G22" s="54"/>
      <c r="H22" s="55"/>
      <c r="I22" s="63"/>
      <c r="J22" s="74"/>
      <c r="K22" s="75"/>
      <c r="L22" s="59"/>
      <c r="M22" s="60"/>
      <c r="N22" s="61"/>
      <c r="O22" s="74"/>
      <c r="P22" s="75"/>
      <c r="Q22" s="59"/>
      <c r="R22" s="60"/>
      <c r="S22" s="61"/>
      <c r="T22" s="74"/>
      <c r="U22" s="75"/>
      <c r="V22" s="54"/>
      <c r="W22" s="55"/>
      <c r="X22" s="63"/>
      <c r="Y22" s="74"/>
      <c r="Z22" s="75"/>
      <c r="AA22" s="59"/>
      <c r="AB22" s="60"/>
      <c r="AC22" s="61"/>
      <c r="AD22" s="74"/>
      <c r="AE22" s="75"/>
      <c r="AF22" s="59"/>
      <c r="AG22" s="60"/>
      <c r="AH22" s="61"/>
      <c r="AI22" s="74"/>
      <c r="AJ22" s="75"/>
      <c r="AK22" s="59"/>
      <c r="AL22" s="60"/>
      <c r="AM22" s="61"/>
      <c r="AN22" s="76"/>
      <c r="AO22" s="73"/>
    </row>
    <row r="23" spans="1:41" s="65" customFormat="1" x14ac:dyDescent="0.2">
      <c r="A23" s="66">
        <v>15</v>
      </c>
      <c r="B23" s="67"/>
      <c r="C23" s="68"/>
      <c r="D23" s="68"/>
      <c r="E23" s="69"/>
      <c r="F23" s="53"/>
      <c r="G23" s="54"/>
      <c r="H23" s="55"/>
      <c r="I23" s="63"/>
      <c r="J23" s="74"/>
      <c r="K23" s="75"/>
      <c r="L23" s="59"/>
      <c r="M23" s="60"/>
      <c r="N23" s="61"/>
      <c r="O23" s="74"/>
      <c r="P23" s="75"/>
      <c r="Q23" s="59"/>
      <c r="R23" s="60"/>
      <c r="S23" s="61"/>
      <c r="T23" s="74"/>
      <c r="U23" s="75"/>
      <c r="V23" s="54"/>
      <c r="W23" s="55"/>
      <c r="X23" s="63"/>
      <c r="Y23" s="74"/>
      <c r="Z23" s="75"/>
      <c r="AA23" s="59"/>
      <c r="AB23" s="60"/>
      <c r="AC23" s="61"/>
      <c r="AD23" s="74"/>
      <c r="AE23" s="75"/>
      <c r="AF23" s="59"/>
      <c r="AG23" s="60"/>
      <c r="AH23" s="61"/>
      <c r="AI23" s="74"/>
      <c r="AJ23" s="75"/>
      <c r="AK23" s="59"/>
      <c r="AL23" s="60"/>
      <c r="AM23" s="61"/>
      <c r="AN23" s="76"/>
      <c r="AO23" s="73"/>
    </row>
    <row r="24" spans="1:41" s="65" customFormat="1" x14ac:dyDescent="0.2">
      <c r="A24" s="66">
        <v>16</v>
      </c>
      <c r="B24" s="67"/>
      <c r="C24" s="68"/>
      <c r="D24" s="68"/>
      <c r="E24" s="69"/>
      <c r="F24" s="53"/>
      <c r="G24" s="54"/>
      <c r="H24" s="55"/>
      <c r="I24" s="63"/>
      <c r="J24" s="74"/>
      <c r="K24" s="75"/>
      <c r="L24" s="59"/>
      <c r="M24" s="60"/>
      <c r="N24" s="61"/>
      <c r="O24" s="74"/>
      <c r="P24" s="75"/>
      <c r="Q24" s="59"/>
      <c r="R24" s="60"/>
      <c r="S24" s="61"/>
      <c r="T24" s="74"/>
      <c r="U24" s="75"/>
      <c r="V24" s="54"/>
      <c r="W24" s="55"/>
      <c r="X24" s="63"/>
      <c r="Y24" s="74"/>
      <c r="Z24" s="75"/>
      <c r="AA24" s="59"/>
      <c r="AB24" s="60"/>
      <c r="AC24" s="61"/>
      <c r="AD24" s="74"/>
      <c r="AE24" s="75"/>
      <c r="AF24" s="59"/>
      <c r="AG24" s="60"/>
      <c r="AH24" s="61"/>
      <c r="AI24" s="74"/>
      <c r="AJ24" s="75"/>
      <c r="AK24" s="59"/>
      <c r="AL24" s="60"/>
      <c r="AM24" s="61"/>
      <c r="AN24" s="76"/>
      <c r="AO24" s="73"/>
    </row>
    <row r="25" spans="1:41" s="65" customFormat="1" x14ac:dyDescent="0.2">
      <c r="A25" s="66">
        <v>17</v>
      </c>
      <c r="B25" s="67"/>
      <c r="C25" s="68"/>
      <c r="D25" s="77"/>
      <c r="E25" s="69"/>
      <c r="F25" s="53"/>
      <c r="G25" s="54"/>
      <c r="H25" s="55"/>
      <c r="I25" s="63"/>
      <c r="J25" s="74"/>
      <c r="K25" s="75"/>
      <c r="L25" s="59"/>
      <c r="M25" s="60"/>
      <c r="N25" s="61"/>
      <c r="O25" s="74"/>
      <c r="P25" s="75"/>
      <c r="Q25" s="59"/>
      <c r="R25" s="60"/>
      <c r="S25" s="61"/>
      <c r="T25" s="74"/>
      <c r="U25" s="75"/>
      <c r="V25" s="54"/>
      <c r="W25" s="55"/>
      <c r="X25" s="63"/>
      <c r="Y25" s="74"/>
      <c r="Z25" s="75"/>
      <c r="AA25" s="59"/>
      <c r="AB25" s="60"/>
      <c r="AC25" s="61"/>
      <c r="AD25" s="74"/>
      <c r="AE25" s="75"/>
      <c r="AF25" s="59"/>
      <c r="AG25" s="60"/>
      <c r="AH25" s="61"/>
      <c r="AI25" s="74"/>
      <c r="AJ25" s="75"/>
      <c r="AK25" s="59"/>
      <c r="AL25" s="60"/>
      <c r="AM25" s="61"/>
      <c r="AN25" s="76"/>
      <c r="AO25" s="73"/>
    </row>
    <row r="26" spans="1:41" s="65" customFormat="1" x14ac:dyDescent="0.2">
      <c r="A26" s="66">
        <v>18</v>
      </c>
      <c r="B26" s="67"/>
      <c r="C26" s="68"/>
      <c r="D26" s="68"/>
      <c r="E26" s="69"/>
      <c r="F26" s="53"/>
      <c r="G26" s="54"/>
      <c r="H26" s="55"/>
      <c r="I26" s="63"/>
      <c r="J26" s="74"/>
      <c r="K26" s="75"/>
      <c r="L26" s="59"/>
      <c r="M26" s="60"/>
      <c r="N26" s="61"/>
      <c r="O26" s="74"/>
      <c r="P26" s="75"/>
      <c r="Q26" s="59"/>
      <c r="R26" s="60"/>
      <c r="S26" s="61"/>
      <c r="T26" s="74"/>
      <c r="U26" s="75"/>
      <c r="V26" s="54"/>
      <c r="W26" s="55"/>
      <c r="X26" s="63"/>
      <c r="Y26" s="74"/>
      <c r="Z26" s="75"/>
      <c r="AA26" s="59"/>
      <c r="AB26" s="60"/>
      <c r="AC26" s="61"/>
      <c r="AD26" s="74"/>
      <c r="AE26" s="75"/>
      <c r="AF26" s="59"/>
      <c r="AG26" s="60"/>
      <c r="AH26" s="61"/>
      <c r="AI26" s="74"/>
      <c r="AJ26" s="75"/>
      <c r="AK26" s="59"/>
      <c r="AL26" s="60"/>
      <c r="AM26" s="61"/>
      <c r="AN26" s="76"/>
      <c r="AO26" s="73"/>
    </row>
    <row r="27" spans="1:41" s="65" customFormat="1" x14ac:dyDescent="0.2">
      <c r="A27" s="66">
        <v>19</v>
      </c>
      <c r="B27" s="67"/>
      <c r="C27" s="68"/>
      <c r="D27" s="68"/>
      <c r="E27" s="69"/>
      <c r="F27" s="53"/>
      <c r="G27" s="54"/>
      <c r="H27" s="55"/>
      <c r="I27" s="63"/>
      <c r="J27" s="74"/>
      <c r="K27" s="75"/>
      <c r="L27" s="59"/>
      <c r="M27" s="60"/>
      <c r="N27" s="61"/>
      <c r="O27" s="74"/>
      <c r="P27" s="75"/>
      <c r="Q27" s="59"/>
      <c r="R27" s="60"/>
      <c r="S27" s="61"/>
      <c r="T27" s="74"/>
      <c r="U27" s="75"/>
      <c r="V27" s="54"/>
      <c r="W27" s="55"/>
      <c r="X27" s="63"/>
      <c r="Y27" s="74"/>
      <c r="Z27" s="75"/>
      <c r="AA27" s="59"/>
      <c r="AB27" s="60"/>
      <c r="AC27" s="61"/>
      <c r="AD27" s="74"/>
      <c r="AE27" s="75"/>
      <c r="AF27" s="59"/>
      <c r="AG27" s="60"/>
      <c r="AH27" s="61"/>
      <c r="AI27" s="74"/>
      <c r="AJ27" s="75"/>
      <c r="AK27" s="59"/>
      <c r="AL27" s="60"/>
      <c r="AM27" s="61"/>
      <c r="AN27" s="76"/>
      <c r="AO27" s="73"/>
    </row>
    <row r="28" spans="1:41" s="65" customFormat="1" x14ac:dyDescent="0.2">
      <c r="A28" s="66">
        <v>20</v>
      </c>
      <c r="B28" s="67"/>
      <c r="C28" s="68"/>
      <c r="D28" s="68"/>
      <c r="E28" s="69"/>
      <c r="F28" s="53"/>
      <c r="G28" s="54"/>
      <c r="H28" s="55"/>
      <c r="I28" s="63"/>
      <c r="J28" s="74"/>
      <c r="K28" s="75"/>
      <c r="L28" s="59"/>
      <c r="M28" s="60"/>
      <c r="N28" s="61"/>
      <c r="O28" s="74"/>
      <c r="P28" s="75"/>
      <c r="Q28" s="59"/>
      <c r="R28" s="60"/>
      <c r="S28" s="61"/>
      <c r="T28" s="74"/>
      <c r="U28" s="75"/>
      <c r="V28" s="54"/>
      <c r="W28" s="55"/>
      <c r="X28" s="63"/>
      <c r="Y28" s="74"/>
      <c r="Z28" s="75"/>
      <c r="AA28" s="59"/>
      <c r="AB28" s="60"/>
      <c r="AC28" s="61"/>
      <c r="AD28" s="74"/>
      <c r="AE28" s="75"/>
      <c r="AF28" s="59"/>
      <c r="AG28" s="60"/>
      <c r="AH28" s="61"/>
      <c r="AI28" s="74"/>
      <c r="AJ28" s="75"/>
      <c r="AK28" s="59"/>
      <c r="AL28" s="60"/>
      <c r="AM28" s="61"/>
      <c r="AN28" s="76"/>
      <c r="AO28" s="73"/>
    </row>
    <row r="29" spans="1:41" s="65" customFormat="1" x14ac:dyDescent="0.2">
      <c r="A29" s="66">
        <v>21</v>
      </c>
      <c r="B29" s="67"/>
      <c r="C29" s="68"/>
      <c r="D29" s="68"/>
      <c r="E29" s="69"/>
      <c r="F29" s="53"/>
      <c r="G29" s="54"/>
      <c r="H29" s="55"/>
      <c r="I29" s="63"/>
      <c r="J29" s="74"/>
      <c r="K29" s="75"/>
      <c r="L29" s="59"/>
      <c r="M29" s="60"/>
      <c r="N29" s="61"/>
      <c r="O29" s="74"/>
      <c r="P29" s="75"/>
      <c r="Q29" s="59"/>
      <c r="R29" s="60"/>
      <c r="S29" s="61"/>
      <c r="T29" s="74"/>
      <c r="U29" s="75"/>
      <c r="V29" s="54"/>
      <c r="W29" s="55"/>
      <c r="X29" s="63"/>
      <c r="Y29" s="74"/>
      <c r="Z29" s="75"/>
      <c r="AA29" s="59"/>
      <c r="AB29" s="60"/>
      <c r="AC29" s="61"/>
      <c r="AD29" s="74"/>
      <c r="AE29" s="75"/>
      <c r="AF29" s="59"/>
      <c r="AG29" s="60"/>
      <c r="AH29" s="61"/>
      <c r="AI29" s="74"/>
      <c r="AJ29" s="75"/>
      <c r="AK29" s="59"/>
      <c r="AL29" s="60"/>
      <c r="AM29" s="61"/>
      <c r="AN29" s="76"/>
      <c r="AO29" s="73"/>
    </row>
    <row r="30" spans="1:41" s="65" customFormat="1" x14ac:dyDescent="0.2">
      <c r="A30" s="66">
        <v>22</v>
      </c>
      <c r="B30" s="67"/>
      <c r="C30" s="68"/>
      <c r="D30" s="68"/>
      <c r="E30" s="69"/>
      <c r="F30" s="53"/>
      <c r="G30" s="54"/>
      <c r="H30" s="55"/>
      <c r="I30" s="63"/>
      <c r="J30" s="74"/>
      <c r="K30" s="75"/>
      <c r="L30" s="59"/>
      <c r="M30" s="60"/>
      <c r="N30" s="61"/>
      <c r="O30" s="74"/>
      <c r="P30" s="75"/>
      <c r="Q30" s="59"/>
      <c r="R30" s="60"/>
      <c r="S30" s="61"/>
      <c r="T30" s="74"/>
      <c r="U30" s="75"/>
      <c r="V30" s="54"/>
      <c r="W30" s="55"/>
      <c r="X30" s="63"/>
      <c r="Y30" s="74"/>
      <c r="Z30" s="75"/>
      <c r="AA30" s="59"/>
      <c r="AB30" s="60"/>
      <c r="AC30" s="61"/>
      <c r="AD30" s="74"/>
      <c r="AE30" s="75"/>
      <c r="AF30" s="59"/>
      <c r="AG30" s="60"/>
      <c r="AH30" s="61"/>
      <c r="AI30" s="74"/>
      <c r="AJ30" s="75"/>
      <c r="AK30" s="59"/>
      <c r="AL30" s="60"/>
      <c r="AM30" s="61"/>
      <c r="AN30" s="76"/>
      <c r="AO30" s="73"/>
    </row>
    <row r="31" spans="1:41" s="65" customFormat="1" x14ac:dyDescent="0.2">
      <c r="A31" s="66">
        <v>23</v>
      </c>
      <c r="B31" s="67"/>
      <c r="C31" s="68"/>
      <c r="D31" s="68"/>
      <c r="E31" s="69"/>
      <c r="F31" s="53"/>
      <c r="G31" s="54"/>
      <c r="H31" s="55"/>
      <c r="I31" s="63"/>
      <c r="J31" s="74"/>
      <c r="K31" s="75"/>
      <c r="L31" s="59"/>
      <c r="M31" s="60"/>
      <c r="N31" s="61"/>
      <c r="O31" s="74"/>
      <c r="P31" s="75"/>
      <c r="Q31" s="59"/>
      <c r="R31" s="60"/>
      <c r="S31" s="61"/>
      <c r="T31" s="74"/>
      <c r="U31" s="75"/>
      <c r="V31" s="54"/>
      <c r="W31" s="55"/>
      <c r="X31" s="63"/>
      <c r="Y31" s="74"/>
      <c r="Z31" s="75"/>
      <c r="AA31" s="59"/>
      <c r="AB31" s="60"/>
      <c r="AC31" s="61"/>
      <c r="AD31" s="74"/>
      <c r="AE31" s="75"/>
      <c r="AF31" s="59"/>
      <c r="AG31" s="60"/>
      <c r="AH31" s="61"/>
      <c r="AI31" s="74"/>
      <c r="AJ31" s="75"/>
      <c r="AK31" s="59"/>
      <c r="AL31" s="60"/>
      <c r="AM31" s="61"/>
      <c r="AN31" s="76"/>
      <c r="AO31" s="73"/>
    </row>
    <row r="32" spans="1:41" s="65" customFormat="1" x14ac:dyDescent="0.2">
      <c r="A32" s="66">
        <v>24</v>
      </c>
      <c r="B32" s="67"/>
      <c r="C32" s="68"/>
      <c r="D32" s="68"/>
      <c r="E32" s="69"/>
      <c r="F32" s="53"/>
      <c r="G32" s="54"/>
      <c r="H32" s="55"/>
      <c r="I32" s="63"/>
      <c r="J32" s="74"/>
      <c r="K32" s="75"/>
      <c r="L32" s="59"/>
      <c r="M32" s="60"/>
      <c r="N32" s="61"/>
      <c r="O32" s="74"/>
      <c r="P32" s="75"/>
      <c r="Q32" s="59"/>
      <c r="R32" s="60"/>
      <c r="S32" s="61"/>
      <c r="T32" s="74"/>
      <c r="U32" s="75"/>
      <c r="V32" s="54"/>
      <c r="W32" s="55"/>
      <c r="X32" s="63"/>
      <c r="Y32" s="74"/>
      <c r="Z32" s="75"/>
      <c r="AA32" s="59"/>
      <c r="AB32" s="60"/>
      <c r="AC32" s="61"/>
      <c r="AD32" s="74"/>
      <c r="AE32" s="75"/>
      <c r="AF32" s="59"/>
      <c r="AG32" s="60"/>
      <c r="AH32" s="61"/>
      <c r="AI32" s="74"/>
      <c r="AJ32" s="75"/>
      <c r="AK32" s="59"/>
      <c r="AL32" s="60"/>
      <c r="AM32" s="61"/>
      <c r="AN32" s="76"/>
    </row>
    <row r="33" spans="1:40" s="65" customFormat="1" ht="13.5" thickBot="1" x14ac:dyDescent="0.25">
      <c r="A33" s="66">
        <v>25</v>
      </c>
      <c r="B33" s="78"/>
      <c r="C33" s="79"/>
      <c r="D33" s="79"/>
      <c r="E33" s="80"/>
      <c r="F33" s="53"/>
      <c r="G33" s="81"/>
      <c r="H33" s="82"/>
      <c r="I33" s="83"/>
      <c r="J33" s="84"/>
      <c r="K33" s="75"/>
      <c r="L33" s="81"/>
      <c r="M33" s="82"/>
      <c r="N33" s="83"/>
      <c r="O33" s="84"/>
      <c r="P33" s="75"/>
      <c r="Q33" s="81"/>
      <c r="R33" s="82"/>
      <c r="S33" s="83"/>
      <c r="T33" s="84"/>
      <c r="U33" s="75"/>
      <c r="V33" s="81"/>
      <c r="W33" s="82"/>
      <c r="X33" s="83"/>
      <c r="Y33" s="84"/>
      <c r="Z33" s="75"/>
      <c r="AA33" s="81"/>
      <c r="AB33" s="82"/>
      <c r="AC33" s="83"/>
      <c r="AD33" s="84"/>
      <c r="AE33" s="75"/>
      <c r="AF33" s="81"/>
      <c r="AG33" s="82"/>
      <c r="AH33" s="83"/>
      <c r="AI33" s="84"/>
      <c r="AJ33" s="75"/>
      <c r="AK33" s="81"/>
      <c r="AL33" s="82"/>
      <c r="AM33" s="83"/>
      <c r="AN33" s="85"/>
    </row>
    <row r="34" spans="1:40" s="97" customFormat="1" ht="13.5" thickTop="1" x14ac:dyDescent="0.2">
      <c r="A34" s="86"/>
      <c r="B34" s="87"/>
      <c r="C34" s="88" t="s">
        <v>80</v>
      </c>
      <c r="D34" s="89"/>
      <c r="E34" s="90"/>
      <c r="F34" s="91"/>
      <c r="G34" s="92" t="s">
        <v>80</v>
      </c>
      <c r="H34" s="93"/>
      <c r="I34" s="63"/>
      <c r="J34" s="94"/>
      <c r="K34" s="95"/>
      <c r="L34" s="92" t="s">
        <v>80</v>
      </c>
      <c r="M34" s="93"/>
      <c r="N34" s="63"/>
      <c r="O34" s="94"/>
      <c r="P34" s="95"/>
      <c r="Q34" s="92" t="s">
        <v>80</v>
      </c>
      <c r="R34" s="93"/>
      <c r="S34" s="63"/>
      <c r="T34" s="94"/>
      <c r="U34" s="95"/>
      <c r="V34" s="92" t="s">
        <v>80</v>
      </c>
      <c r="W34" s="93"/>
      <c r="X34" s="63"/>
      <c r="Y34" s="94"/>
      <c r="Z34" s="95"/>
      <c r="AA34" s="92" t="s">
        <v>80</v>
      </c>
      <c r="AB34" s="93"/>
      <c r="AC34" s="63"/>
      <c r="AD34" s="94"/>
      <c r="AE34" s="95"/>
      <c r="AF34" s="92" t="s">
        <v>80</v>
      </c>
      <c r="AG34" s="93"/>
      <c r="AH34" s="63"/>
      <c r="AI34" s="94"/>
      <c r="AJ34" s="95"/>
      <c r="AK34" s="92" t="s">
        <v>80</v>
      </c>
      <c r="AL34" s="93"/>
      <c r="AM34" s="63"/>
      <c r="AN34" s="96"/>
    </row>
    <row r="35" spans="1:40" s="97" customFormat="1" ht="16.5" thickBot="1" x14ac:dyDescent="0.3">
      <c r="A35" s="14"/>
      <c r="B35" s="98"/>
      <c r="C35" s="99" t="s">
        <v>81</v>
      </c>
      <c r="D35" s="100"/>
      <c r="E35" s="101"/>
      <c r="F35" s="91"/>
      <c r="G35" s="102" t="s">
        <v>81</v>
      </c>
      <c r="H35" s="103"/>
      <c r="I35" s="104"/>
      <c r="J35" s="94"/>
      <c r="K35" s="95"/>
      <c r="L35" s="102" t="s">
        <v>81</v>
      </c>
      <c r="M35" s="103"/>
      <c r="N35" s="104"/>
      <c r="O35" s="94"/>
      <c r="P35" s="95"/>
      <c r="Q35" s="102" t="s">
        <v>81</v>
      </c>
      <c r="R35" s="103"/>
      <c r="S35" s="104"/>
      <c r="T35" s="94"/>
      <c r="U35" s="95"/>
      <c r="V35" s="102" t="s">
        <v>81</v>
      </c>
      <c r="W35" s="103"/>
      <c r="X35" s="104"/>
      <c r="Y35" s="94"/>
      <c r="Z35" s="95"/>
      <c r="AA35" s="102" t="s">
        <v>81</v>
      </c>
      <c r="AB35" s="103"/>
      <c r="AC35" s="104"/>
      <c r="AD35" s="94"/>
      <c r="AE35" s="95"/>
      <c r="AF35" s="102" t="s">
        <v>81</v>
      </c>
      <c r="AG35" s="103"/>
      <c r="AH35" s="104"/>
      <c r="AI35" s="94"/>
      <c r="AJ35" s="95"/>
      <c r="AK35" s="102" t="s">
        <v>81</v>
      </c>
      <c r="AL35" s="103"/>
      <c r="AM35" s="104"/>
      <c r="AN35" s="96"/>
    </row>
    <row r="36" spans="1:40" ht="15" customHeight="1" thickTop="1" x14ac:dyDescent="0.2">
      <c r="B36" s="105"/>
      <c r="J36" s="96"/>
      <c r="K36" s="95"/>
      <c r="O36" s="96"/>
      <c r="P36" s="95"/>
      <c r="T36" s="96"/>
      <c r="U36" s="95"/>
      <c r="Y36" s="96"/>
      <c r="Z36" s="95"/>
      <c r="AD36" s="96"/>
      <c r="AE36" s="95"/>
      <c r="AI36" s="96"/>
      <c r="AJ36" s="95"/>
      <c r="AN36" s="96"/>
    </row>
    <row r="37" spans="1:40" x14ac:dyDescent="0.2">
      <c r="I37" s="107" t="str">
        <f>IF(ISBLANK(G9),"",IF(ISBLANK(I35),"VALIDATION AMOUNT NOT ENTERED!",""))</f>
        <v/>
      </c>
      <c r="N37" s="107" t="str">
        <f>IF(ISBLANK(L9),"",IF(ISBLANK(N35),"VALIDATION AMOUNT NOT ENTERED!",""))</f>
        <v/>
      </c>
      <c r="S37" s="107" t="str">
        <f>IF(ISBLANK(Q9),"",IF(ISBLANK(S35),"VALIDATION AMOUNT NOT ENTERED!",""))</f>
        <v/>
      </c>
      <c r="X37" s="107" t="str">
        <f>IF(ISBLANK(V9),"",IF(ISBLANK(X35),"VALIDATION AMOUNT NOT ENTERED!",""))</f>
        <v/>
      </c>
      <c r="AC37" s="107" t="str">
        <f>IF(ISBLANK(AA9),"",IF(ISBLANK(AC35),"VALIDATION AMOUNT NOT ENTERED!",""))</f>
        <v/>
      </c>
      <c r="AH37" s="107" t="str">
        <f>IF(ISBLANK(AF9),"",IF(ISBLANK(AH35),"VALIDATION AMOUNT NOT ENTERED!",""))</f>
        <v/>
      </c>
      <c r="AM37" s="107" t="str">
        <f>IF(ISBLANK(AK9),"",IF(ISBLANK(AM35),"VALIDATION AMOUNT NOT ENTERED!",""))</f>
        <v/>
      </c>
    </row>
    <row r="41" spans="1:40" x14ac:dyDescent="0.2">
      <c r="J41" s="18"/>
      <c r="O41" s="18"/>
      <c r="T41" s="18"/>
      <c r="Y41" s="18"/>
      <c r="AD41" s="18"/>
      <c r="AI41" s="18"/>
      <c r="AN41" s="18"/>
    </row>
    <row r="57" spans="14:17" x14ac:dyDescent="0.2">
      <c r="N57" s="107"/>
    </row>
    <row r="58" spans="14:17" x14ac:dyDescent="0.2">
      <c r="N58" s="107"/>
      <c r="Q58" s="91"/>
    </row>
  </sheetData>
  <sheetProtection sheet="1" objects="1" scenarios="1"/>
  <customSheetViews>
    <customSheetView guid="{53395258-DBAA-429A-AE83-555B9B9DE7B8}" scale="95" showGridLines="0" fitToPage="1">
      <pane xSplit="2" ySplit="5" topLeftCell="C6" activePane="bottomRight" state="frozenSplit"/>
      <selection pane="bottomRight" activeCell="L39" sqref="L39"/>
      <pageMargins left="0.75" right="0.75" top="1" bottom="1" header="0.5" footer="0.5"/>
      <pageSetup scale="31" orientation="landscape" r:id="rId1"/>
      <headerFooter alignWithMargins="0"/>
    </customSheetView>
  </customSheetViews>
  <mergeCells count="9">
    <mergeCell ref="C2:H2"/>
    <mergeCell ref="C4:H4"/>
    <mergeCell ref="J6:J8"/>
    <mergeCell ref="AN6:AN8"/>
    <mergeCell ref="O6:O8"/>
    <mergeCell ref="T6:T8"/>
    <mergeCell ref="Y6:Y8"/>
    <mergeCell ref="AD6:AD8"/>
    <mergeCell ref="AI6:AI8"/>
  </mergeCells>
  <phoneticPr fontId="2" type="noConversion"/>
  <dataValidations count="1">
    <dataValidation type="list" showInputMessage="1" showErrorMessage="1" errorTitle="ERROR!" error="Text entered into this cell will cause errors in this spreadsheet._x000a_Use the options in the drop down list." prompt="Choose from the list." sqref="J9:J33 O9:O33 T9:T33 Y9:Z33 AD9:AE33 AI9:AI33 AN9:AN33" xr:uid="{00000000-0002-0000-0200-000000000000}">
      <formula1>$AO$2:$AO$4</formula1>
    </dataValidation>
  </dataValidations>
  <pageMargins left="0.74803149606299213" right="0.74803149606299213" top="0.98425196850393704" bottom="0.98425196850393704" header="0.51181102362204722" footer="0.51181102362204722"/>
  <pageSetup scale="29"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59"/>
  <sheetViews>
    <sheetView showGridLines="0" zoomScale="70" zoomScaleNormal="70" zoomScaleSheetLayoutView="50" workbookViewId="0">
      <selection activeCell="D2" sqref="D2"/>
    </sheetView>
  </sheetViews>
  <sheetFormatPr defaultColWidth="8.88671875" defaultRowHeight="20.25" x14ac:dyDescent="0.15"/>
  <cols>
    <col min="1" max="1" width="3.77734375" style="122" customWidth="1"/>
    <col min="2" max="2" width="10.88671875" style="122" customWidth="1"/>
    <col min="3" max="6" width="18.77734375" style="122" customWidth="1"/>
    <col min="7" max="7" width="18.77734375" style="123" customWidth="1"/>
    <col min="8" max="8" width="7.33203125" style="122" customWidth="1"/>
    <col min="9" max="9" width="18.77734375" style="122" customWidth="1"/>
    <col min="10" max="10" width="7.33203125" style="122" customWidth="1"/>
    <col min="11" max="13" width="18.77734375" style="122" customWidth="1"/>
    <col min="14" max="14" width="7.33203125" style="122" customWidth="1"/>
    <col min="15" max="16384" width="8.88671875" style="122"/>
  </cols>
  <sheetData>
    <row r="1" spans="2:14" x14ac:dyDescent="0.15">
      <c r="B1" s="121" t="s">
        <v>70</v>
      </c>
    </row>
    <row r="2" spans="2:14" x14ac:dyDescent="0.15">
      <c r="B2" s="121" t="s">
        <v>5</v>
      </c>
      <c r="D2" s="124" t="str">
        <f>IF('Daily Data'!C2="retailer Name","Retailer Name not entered yet",'Daily Data'!C2)</f>
        <v>Retailer Name not entered yet</v>
      </c>
      <c r="E2" s="124"/>
      <c r="F2" s="124"/>
      <c r="G2" s="125"/>
      <c r="H2" s="126" t="s">
        <v>22</v>
      </c>
      <c r="I2" s="127" t="s">
        <v>24</v>
      </c>
      <c r="K2" s="128" t="str">
        <f>IF('Daily Data'!C4="Enter Date","DATE NOT ENTERED",'Daily Data'!C4+1)</f>
        <v>DATE NOT ENTERED</v>
      </c>
      <c r="L2" s="128"/>
      <c r="M2" s="128"/>
    </row>
    <row r="3" spans="2:14" ht="21" thickBot="1" x14ac:dyDescent="0.2"/>
    <row r="4" spans="2:14" ht="21" thickBot="1" x14ac:dyDescent="0.2">
      <c r="C4" s="129" t="s">
        <v>103</v>
      </c>
      <c r="D4" s="130"/>
      <c r="E4" s="131"/>
      <c r="F4" s="132"/>
      <c r="G4" s="133"/>
      <c r="I4" s="134" t="s">
        <v>102</v>
      </c>
      <c r="K4" s="129" t="s">
        <v>101</v>
      </c>
      <c r="L4" s="130"/>
      <c r="M4" s="131"/>
      <c r="N4" s="135"/>
    </row>
    <row r="5" spans="2:14" ht="20.25" customHeight="1" x14ac:dyDescent="0.15">
      <c r="B5" s="244" t="s">
        <v>6</v>
      </c>
      <c r="C5" s="136"/>
      <c r="D5" s="137" t="s">
        <v>92</v>
      </c>
      <c r="E5" s="138" t="s">
        <v>93</v>
      </c>
      <c r="F5" s="253" t="s">
        <v>74</v>
      </c>
      <c r="G5" s="254" t="s">
        <v>23</v>
      </c>
      <c r="I5" s="257" t="s">
        <v>75</v>
      </c>
      <c r="K5" s="139"/>
      <c r="L5" s="140" t="s">
        <v>7</v>
      </c>
      <c r="M5" s="141" t="s">
        <v>8</v>
      </c>
      <c r="N5" s="142"/>
    </row>
    <row r="6" spans="2:14" ht="20.25" customHeight="1" x14ac:dyDescent="0.15">
      <c r="B6" s="245"/>
      <c r="C6" s="247" t="s">
        <v>71</v>
      </c>
      <c r="D6" s="249" t="s">
        <v>72</v>
      </c>
      <c r="E6" s="251" t="s">
        <v>73</v>
      </c>
      <c r="F6" s="247"/>
      <c r="G6" s="255"/>
      <c r="I6" s="258"/>
      <c r="K6" s="253" t="s">
        <v>71</v>
      </c>
      <c r="L6" s="260" t="s">
        <v>72</v>
      </c>
      <c r="M6" s="261" t="s">
        <v>73</v>
      </c>
    </row>
    <row r="7" spans="2:14" x14ac:dyDescent="0.15">
      <c r="B7" s="246"/>
      <c r="C7" s="248"/>
      <c r="D7" s="250"/>
      <c r="E7" s="252"/>
      <c r="F7" s="248"/>
      <c r="G7" s="256"/>
      <c r="I7" s="259"/>
      <c r="K7" s="248"/>
      <c r="L7" s="250"/>
      <c r="M7" s="252"/>
    </row>
    <row r="8" spans="2:14" x14ac:dyDescent="0.15">
      <c r="B8" s="143" t="str">
        <f>IF(ISBLANK('Daily Data'!B9),"",'Daily Data'!B9)</f>
        <v/>
      </c>
      <c r="C8" s="144" t="str">
        <f>IF(ISBLANK('Daily Data'!G9),"",'Daily Data'!G9)</f>
        <v/>
      </c>
      <c r="D8" s="145" t="str">
        <f>IF('Daily Data'!J9="YES",0,IF(ISBLANK('Daily Data'!G9),"",'Daily Data'!C9))</f>
        <v/>
      </c>
      <c r="E8" s="146" t="str">
        <f>IF(ISBLANK('Daily Data'!G9),"",Monday!C8-D8)</f>
        <v/>
      </c>
      <c r="F8" s="144" t="str">
        <f>IF(ISBLANK('Daily Data'!I9),"",'Daily Data'!I9)</f>
        <v/>
      </c>
      <c r="G8" s="147" t="str">
        <f>IF(ISBLANK('Daily Data'!G9),"",Monday!F8-E8)</f>
        <v/>
      </c>
      <c r="I8" s="148"/>
      <c r="K8" s="144" t="str">
        <f>IF(ISBLANK('Daily Data'!H9),"",'Daily Data'!H9)</f>
        <v/>
      </c>
      <c r="L8" s="145" t="str">
        <f>IF('Daily Data'!J9="YES",0,IF(ISBLANK('Daily Data'!H9),"",'Daily Data'!D9))</f>
        <v/>
      </c>
      <c r="M8" s="146" t="str">
        <f>IF(ISBLANK('Daily Data'!H9),"",Monday!K8-L8)</f>
        <v/>
      </c>
    </row>
    <row r="9" spans="2:14" x14ac:dyDescent="0.15">
      <c r="B9" s="143" t="str">
        <f>IF(ISBLANK('Daily Data'!B10),"",'Daily Data'!B10)</f>
        <v/>
      </c>
      <c r="C9" s="144" t="str">
        <f>IF(ISBLANK('Daily Data'!G10),"",'Daily Data'!G10)</f>
        <v/>
      </c>
      <c r="D9" s="145" t="str">
        <f>IF('Daily Data'!J10="YES",0,IF(ISBLANK('Daily Data'!G10),"",'Daily Data'!C10))</f>
        <v/>
      </c>
      <c r="E9" s="146" t="str">
        <f>IF(ISBLANK('Daily Data'!G10),"",Monday!C9-D9)</f>
        <v/>
      </c>
      <c r="F9" s="144" t="str">
        <f>IF(ISBLANK('Daily Data'!I10),"",'Daily Data'!I10)</f>
        <v/>
      </c>
      <c r="G9" s="147" t="str">
        <f>IF(ISBLANK('Daily Data'!G10),"",Monday!F9-E9)</f>
        <v/>
      </c>
      <c r="I9" s="148"/>
      <c r="K9" s="144" t="str">
        <f>IF(ISBLANK('Daily Data'!H10),"",'Daily Data'!H10)</f>
        <v/>
      </c>
      <c r="L9" s="145" t="str">
        <f>IF('Daily Data'!J10="YES",0,IF(ISBLANK('Daily Data'!H10),"",'Daily Data'!D10))</f>
        <v/>
      </c>
      <c r="M9" s="146" t="str">
        <f>IF(ISBLANK('Daily Data'!H10),"",Monday!K9-L9)</f>
        <v/>
      </c>
    </row>
    <row r="10" spans="2:14" x14ac:dyDescent="0.15">
      <c r="B10" s="143" t="str">
        <f>IF(ISBLANK('Daily Data'!B11),"",'Daily Data'!B11)</f>
        <v/>
      </c>
      <c r="C10" s="144" t="str">
        <f>IF(ISBLANK('Daily Data'!G11),"",'Daily Data'!G11)</f>
        <v/>
      </c>
      <c r="D10" s="145" t="str">
        <f>IF('Daily Data'!J11="YES",0,IF(ISBLANK('Daily Data'!G11),"",'Daily Data'!C11))</f>
        <v/>
      </c>
      <c r="E10" s="146" t="str">
        <f>IF(ISBLANK('Daily Data'!G11),"",Monday!C10-D10)</f>
        <v/>
      </c>
      <c r="F10" s="144" t="str">
        <f>IF(ISBLANK('Daily Data'!I11),"",'Daily Data'!I11)</f>
        <v/>
      </c>
      <c r="G10" s="147" t="str">
        <f>IF(ISBLANK('Daily Data'!G11),"",Monday!F10-E10)</f>
        <v/>
      </c>
      <c r="I10" s="148"/>
      <c r="K10" s="144" t="str">
        <f>IF(ISBLANK('Daily Data'!H11),"",'Daily Data'!H11)</f>
        <v/>
      </c>
      <c r="L10" s="145" t="str">
        <f>IF('Daily Data'!J11="YES",0,IF(ISBLANK('Daily Data'!H11),"",'Daily Data'!D11))</f>
        <v/>
      </c>
      <c r="M10" s="146" t="str">
        <f>IF(ISBLANK('Daily Data'!H11),"",Monday!K10-L10)</f>
        <v/>
      </c>
    </row>
    <row r="11" spans="2:14" x14ac:dyDescent="0.15">
      <c r="B11" s="143" t="str">
        <f>IF(ISBLANK('Daily Data'!B12),"",'Daily Data'!B12)</f>
        <v/>
      </c>
      <c r="C11" s="144" t="str">
        <f>IF(ISBLANK('Daily Data'!G12),"",'Daily Data'!G12)</f>
        <v/>
      </c>
      <c r="D11" s="145" t="str">
        <f>IF('Daily Data'!J12="YES",0,IF(ISBLANK('Daily Data'!G12),"",'Daily Data'!C12))</f>
        <v/>
      </c>
      <c r="E11" s="146" t="str">
        <f>IF(ISBLANK('Daily Data'!G12),"",Monday!C11-D11)</f>
        <v/>
      </c>
      <c r="F11" s="144" t="str">
        <f>IF(ISBLANK('Daily Data'!I12),"",'Daily Data'!I12)</f>
        <v/>
      </c>
      <c r="G11" s="147" t="str">
        <f>IF(ISBLANK('Daily Data'!G12),"",Monday!F11-E11)</f>
        <v/>
      </c>
      <c r="I11" s="148"/>
      <c r="K11" s="144" t="str">
        <f>IF(ISBLANK('Daily Data'!H12),"",'Daily Data'!H12)</f>
        <v/>
      </c>
      <c r="L11" s="145" t="str">
        <f>IF('Daily Data'!J12="YES",0,IF(ISBLANK('Daily Data'!H12),"",'Daily Data'!D12))</f>
        <v/>
      </c>
      <c r="M11" s="146" t="str">
        <f>IF(ISBLANK('Daily Data'!H12),"",Monday!K11-L11)</f>
        <v/>
      </c>
    </row>
    <row r="12" spans="2:14" x14ac:dyDescent="0.15">
      <c r="B12" s="143" t="str">
        <f>IF(ISBLANK('Daily Data'!B13),"",'Daily Data'!B13)</f>
        <v/>
      </c>
      <c r="C12" s="144" t="str">
        <f>IF(ISBLANK('Daily Data'!G13),"",'Daily Data'!G13)</f>
        <v/>
      </c>
      <c r="D12" s="145" t="str">
        <f>IF('Daily Data'!J13="YES",0,IF(ISBLANK('Daily Data'!G13),"",'Daily Data'!C13))</f>
        <v/>
      </c>
      <c r="E12" s="146" t="str">
        <f>IF(ISBLANK('Daily Data'!G13),"",Monday!C12-D12)</f>
        <v/>
      </c>
      <c r="F12" s="144" t="str">
        <f>IF(ISBLANK('Daily Data'!I13),"",'Daily Data'!I13)</f>
        <v/>
      </c>
      <c r="G12" s="147" t="str">
        <f>IF(ISBLANK('Daily Data'!G13),"",Monday!F12-E12)</f>
        <v/>
      </c>
      <c r="I12" s="148"/>
      <c r="K12" s="144" t="str">
        <f>IF(ISBLANK('Daily Data'!H13),"",'Daily Data'!H13)</f>
        <v/>
      </c>
      <c r="L12" s="145" t="str">
        <f>IF('Daily Data'!J13="YES",0,IF(ISBLANK('Daily Data'!H13),"",'Daily Data'!D13))</f>
        <v/>
      </c>
      <c r="M12" s="146" t="str">
        <f>IF(ISBLANK('Daily Data'!H13),"",Monday!K12-L12)</f>
        <v/>
      </c>
    </row>
    <row r="13" spans="2:14" x14ac:dyDescent="0.15">
      <c r="B13" s="143" t="str">
        <f>IF(ISBLANK('Daily Data'!B14),"",'Daily Data'!B14)</f>
        <v/>
      </c>
      <c r="C13" s="144" t="str">
        <f>IF(ISBLANK('Daily Data'!G14),"",'Daily Data'!G14)</f>
        <v/>
      </c>
      <c r="D13" s="145" t="str">
        <f>IF('Daily Data'!J14="YES",0,IF(ISBLANK('Daily Data'!G14),"",'Daily Data'!C14))</f>
        <v/>
      </c>
      <c r="E13" s="146" t="str">
        <f>IF(ISBLANK('Daily Data'!G14),"",Monday!C13-D13)</f>
        <v/>
      </c>
      <c r="F13" s="144" t="str">
        <f>IF(ISBLANK('Daily Data'!I14),"",'Daily Data'!I14)</f>
        <v/>
      </c>
      <c r="G13" s="147" t="str">
        <f>IF(ISBLANK('Daily Data'!G14),"",Monday!F13-E13)</f>
        <v/>
      </c>
      <c r="I13" s="148"/>
      <c r="K13" s="144" t="str">
        <f>IF(ISBLANK('Daily Data'!H14),"",'Daily Data'!H14)</f>
        <v/>
      </c>
      <c r="L13" s="145" t="str">
        <f>IF('Daily Data'!J14="YES",0,IF(ISBLANK('Daily Data'!H14),"",'Daily Data'!D14))</f>
        <v/>
      </c>
      <c r="M13" s="146" t="str">
        <f>IF(ISBLANK('Daily Data'!H14),"",Monday!K13-L13)</f>
        <v/>
      </c>
    </row>
    <row r="14" spans="2:14" x14ac:dyDescent="0.15">
      <c r="B14" s="143" t="str">
        <f>IF(ISBLANK('Daily Data'!B15),"",'Daily Data'!B15)</f>
        <v/>
      </c>
      <c r="C14" s="144" t="str">
        <f>IF(ISBLANK('Daily Data'!G15),"",'Daily Data'!G15)</f>
        <v/>
      </c>
      <c r="D14" s="145" t="str">
        <f>IF('Daily Data'!J15="YES",0,IF(ISBLANK('Daily Data'!G15),"",'Daily Data'!C15))</f>
        <v/>
      </c>
      <c r="E14" s="146" t="str">
        <f>IF(ISBLANK('Daily Data'!G15),"",Monday!C14-D14)</f>
        <v/>
      </c>
      <c r="F14" s="144" t="str">
        <f>IF(ISBLANK('Daily Data'!I15),"",'Daily Data'!I15)</f>
        <v/>
      </c>
      <c r="G14" s="147" t="str">
        <f>IF(ISBLANK('Daily Data'!G15),"",Monday!F14-E14)</f>
        <v/>
      </c>
      <c r="I14" s="148"/>
      <c r="K14" s="144" t="str">
        <f>IF(ISBLANK('Daily Data'!H15),"",'Daily Data'!H15)</f>
        <v/>
      </c>
      <c r="L14" s="145" t="str">
        <f>IF('Daily Data'!J15="YES",0,IF(ISBLANK('Daily Data'!H15),"",'Daily Data'!D15))</f>
        <v/>
      </c>
      <c r="M14" s="146" t="str">
        <f>IF(ISBLANK('Daily Data'!H15),"",Monday!K14-L14)</f>
        <v/>
      </c>
    </row>
    <row r="15" spans="2:14" x14ac:dyDescent="0.15">
      <c r="B15" s="143" t="str">
        <f>IF(ISBLANK('Daily Data'!B16),"",'Daily Data'!B16)</f>
        <v/>
      </c>
      <c r="C15" s="144" t="str">
        <f>IF(ISBLANK('Daily Data'!G16),"",'Daily Data'!G16)</f>
        <v/>
      </c>
      <c r="D15" s="145" t="str">
        <f>IF('Daily Data'!J16="YES",0,IF(ISBLANK('Daily Data'!G16),"",'Daily Data'!C16))</f>
        <v/>
      </c>
      <c r="E15" s="146" t="str">
        <f>IF(ISBLANK('Daily Data'!G16),"",Monday!C15-D15)</f>
        <v/>
      </c>
      <c r="F15" s="144" t="str">
        <f>IF(ISBLANK('Daily Data'!I16),"",'Daily Data'!I16)</f>
        <v/>
      </c>
      <c r="G15" s="147" t="str">
        <f>IF(ISBLANK('Daily Data'!G16),"",Monday!F15-E15)</f>
        <v/>
      </c>
      <c r="I15" s="148"/>
      <c r="K15" s="144" t="str">
        <f>IF(ISBLANK('Daily Data'!H16),"",'Daily Data'!H16)</f>
        <v/>
      </c>
      <c r="L15" s="145" t="str">
        <f>IF('Daily Data'!J16="YES",0,IF(ISBLANK('Daily Data'!H16),"",'Daily Data'!D16))</f>
        <v/>
      </c>
      <c r="M15" s="146" t="str">
        <f>IF(ISBLANK('Daily Data'!H16),"",Monday!K15-L15)</f>
        <v/>
      </c>
    </row>
    <row r="16" spans="2:14" x14ac:dyDescent="0.15">
      <c r="B16" s="143" t="str">
        <f>IF(ISBLANK('Daily Data'!B17),"",'Daily Data'!B17)</f>
        <v/>
      </c>
      <c r="C16" s="144" t="str">
        <f>IF(ISBLANK('Daily Data'!G17),"",'Daily Data'!G17)</f>
        <v/>
      </c>
      <c r="D16" s="145" t="str">
        <f>IF('Daily Data'!J17="YES",0,IF(ISBLANK('Daily Data'!G17),"",'Daily Data'!C17))</f>
        <v/>
      </c>
      <c r="E16" s="146" t="str">
        <f>IF(ISBLANK('Daily Data'!G17),"",Monday!C16-D16)</f>
        <v/>
      </c>
      <c r="F16" s="144" t="str">
        <f>IF(ISBLANK('Daily Data'!I17),"",'Daily Data'!I17)</f>
        <v/>
      </c>
      <c r="G16" s="147" t="str">
        <f>IF(ISBLANK('Daily Data'!G17),"",Monday!F16-E16)</f>
        <v/>
      </c>
      <c r="I16" s="148"/>
      <c r="K16" s="144" t="str">
        <f>IF(ISBLANK('Daily Data'!H17),"",'Daily Data'!H17)</f>
        <v/>
      </c>
      <c r="L16" s="145" t="str">
        <f>IF('Daily Data'!J17="YES",0,IF(ISBLANK('Daily Data'!H17),"",'Daily Data'!D17))</f>
        <v/>
      </c>
      <c r="M16" s="146" t="str">
        <f>IF(ISBLANK('Daily Data'!H17),"",Monday!K16-L16)</f>
        <v/>
      </c>
    </row>
    <row r="17" spans="2:13" x14ac:dyDescent="0.15">
      <c r="B17" s="143" t="str">
        <f>IF(ISBLANK('Daily Data'!B18),"",'Daily Data'!B18)</f>
        <v/>
      </c>
      <c r="C17" s="144" t="str">
        <f>IF(ISBLANK('Daily Data'!G18),"",'Daily Data'!G18)</f>
        <v/>
      </c>
      <c r="D17" s="145" t="str">
        <f>IF('Daily Data'!J18="YES",0,IF(ISBLANK('Daily Data'!G18),"",'Daily Data'!C18))</f>
        <v/>
      </c>
      <c r="E17" s="146" t="str">
        <f>IF(ISBLANK('Daily Data'!G18),"",Monday!C17-D17)</f>
        <v/>
      </c>
      <c r="F17" s="144" t="str">
        <f>IF(ISBLANK('Daily Data'!I18),"",'Daily Data'!I18)</f>
        <v/>
      </c>
      <c r="G17" s="147" t="str">
        <f>IF(ISBLANK('Daily Data'!G18),"",Monday!F17-E17)</f>
        <v/>
      </c>
      <c r="I17" s="148"/>
      <c r="K17" s="144" t="str">
        <f>IF(ISBLANK('Daily Data'!H18),"",'Daily Data'!H18)</f>
        <v/>
      </c>
      <c r="L17" s="145" t="str">
        <f>IF('Daily Data'!J18="YES",0,IF(ISBLANK('Daily Data'!H18),"",'Daily Data'!D18))</f>
        <v/>
      </c>
      <c r="M17" s="146" t="str">
        <f>IF(ISBLANK('Daily Data'!H18),"",Monday!K17-L17)</f>
        <v/>
      </c>
    </row>
    <row r="18" spans="2:13" x14ac:dyDescent="0.15">
      <c r="B18" s="143" t="str">
        <f>IF(ISBLANK('Daily Data'!B19),"",'Daily Data'!B19)</f>
        <v/>
      </c>
      <c r="C18" s="144" t="str">
        <f>IF(ISBLANK('Daily Data'!G19),"",'Daily Data'!G19)</f>
        <v/>
      </c>
      <c r="D18" s="145" t="str">
        <f>IF('Daily Data'!J19="YES",0,IF(ISBLANK('Daily Data'!G19),"",'Daily Data'!C19))</f>
        <v/>
      </c>
      <c r="E18" s="146" t="str">
        <f>IF(ISBLANK('Daily Data'!G19),"",Monday!C18-D18)</f>
        <v/>
      </c>
      <c r="F18" s="144" t="str">
        <f>IF(ISBLANK('Daily Data'!I19),"",'Daily Data'!I19)</f>
        <v/>
      </c>
      <c r="G18" s="147" t="str">
        <f>IF(ISBLANK('Daily Data'!G19),"",Monday!F18-E18)</f>
        <v/>
      </c>
      <c r="I18" s="148"/>
      <c r="K18" s="144" t="str">
        <f>IF(ISBLANK('Daily Data'!H19),"",'Daily Data'!H19)</f>
        <v/>
      </c>
      <c r="L18" s="145" t="str">
        <f>IF('Daily Data'!J19="YES",0,IF(ISBLANK('Daily Data'!H19),"",'Daily Data'!D19))</f>
        <v/>
      </c>
      <c r="M18" s="146" t="str">
        <f>IF(ISBLANK('Daily Data'!H19),"",Monday!K18-L18)</f>
        <v/>
      </c>
    </row>
    <row r="19" spans="2:13" x14ac:dyDescent="0.15">
      <c r="B19" s="143" t="str">
        <f>IF(ISBLANK('Daily Data'!B20),"",'Daily Data'!B20)</f>
        <v/>
      </c>
      <c r="C19" s="144" t="str">
        <f>IF(ISBLANK('Daily Data'!G20),"",'Daily Data'!G20)</f>
        <v/>
      </c>
      <c r="D19" s="145" t="str">
        <f>IF('Daily Data'!J20="YES",0,IF(ISBLANK('Daily Data'!G20),"",'Daily Data'!C20))</f>
        <v/>
      </c>
      <c r="E19" s="146" t="str">
        <f>IF(ISBLANK('Daily Data'!G20),"",Monday!C19-D19)</f>
        <v/>
      </c>
      <c r="F19" s="144" t="str">
        <f>IF(ISBLANK('Daily Data'!I20),"",'Daily Data'!I20)</f>
        <v/>
      </c>
      <c r="G19" s="147" t="str">
        <f>IF(ISBLANK('Daily Data'!G20),"",Monday!F19-E19)</f>
        <v/>
      </c>
      <c r="I19" s="148"/>
      <c r="K19" s="144" t="str">
        <f>IF(ISBLANK('Daily Data'!H20),"",'Daily Data'!H20)</f>
        <v/>
      </c>
      <c r="L19" s="145" t="str">
        <f>IF('Daily Data'!J20="YES",0,IF(ISBLANK('Daily Data'!H20),"",'Daily Data'!D20))</f>
        <v/>
      </c>
      <c r="M19" s="146" t="str">
        <f>IF(ISBLANK('Daily Data'!H20),"",Monday!K19-L19)</f>
        <v/>
      </c>
    </row>
    <row r="20" spans="2:13" x14ac:dyDescent="0.15">
      <c r="B20" s="143" t="str">
        <f>IF(ISBLANK('Daily Data'!B21),"",'Daily Data'!B21)</f>
        <v/>
      </c>
      <c r="C20" s="144" t="str">
        <f>IF(ISBLANK('Daily Data'!G21),"",'Daily Data'!G21)</f>
        <v/>
      </c>
      <c r="D20" s="145" t="str">
        <f>IF('Daily Data'!J21="YES",0,IF(ISBLANK('Daily Data'!G21),"",'Daily Data'!C21))</f>
        <v/>
      </c>
      <c r="E20" s="146" t="str">
        <f>IF(ISBLANK('Daily Data'!G21),"",Monday!C20-D20)</f>
        <v/>
      </c>
      <c r="F20" s="144" t="str">
        <f>IF(ISBLANK('Daily Data'!I21),"",'Daily Data'!I21)</f>
        <v/>
      </c>
      <c r="G20" s="147" t="str">
        <f>IF(ISBLANK('Daily Data'!G21),"",Monday!F20-E20)</f>
        <v/>
      </c>
      <c r="I20" s="148"/>
      <c r="K20" s="144" t="str">
        <f>IF(ISBLANK('Daily Data'!H21),"",'Daily Data'!H21)</f>
        <v/>
      </c>
      <c r="L20" s="145" t="str">
        <f>IF('Daily Data'!J21="YES",0,IF(ISBLANK('Daily Data'!H21),"",'Daily Data'!D21))</f>
        <v/>
      </c>
      <c r="M20" s="146" t="str">
        <f>IF(ISBLANK('Daily Data'!H21),"",Monday!K20-L20)</f>
        <v/>
      </c>
    </row>
    <row r="21" spans="2:13" x14ac:dyDescent="0.15">
      <c r="B21" s="143" t="str">
        <f>IF(ISBLANK('Daily Data'!B22),"",'Daily Data'!B22)</f>
        <v/>
      </c>
      <c r="C21" s="144" t="str">
        <f>IF(ISBLANK('Daily Data'!G22),"",'Daily Data'!G22)</f>
        <v/>
      </c>
      <c r="D21" s="145" t="str">
        <f>IF('Daily Data'!J22="YES",0,IF(ISBLANK('Daily Data'!G22),"",'Daily Data'!C22))</f>
        <v/>
      </c>
      <c r="E21" s="146" t="str">
        <f>IF(ISBLANK('Daily Data'!G22),"",Monday!C21-D21)</f>
        <v/>
      </c>
      <c r="F21" s="144" t="str">
        <f>IF(ISBLANK('Daily Data'!I22),"",'Daily Data'!I22)</f>
        <v/>
      </c>
      <c r="G21" s="147" t="str">
        <f>IF(ISBLANK('Daily Data'!G22),"",Monday!F21-E21)</f>
        <v/>
      </c>
      <c r="I21" s="148"/>
      <c r="K21" s="144" t="str">
        <f>IF(ISBLANK('Daily Data'!H22),"",'Daily Data'!H22)</f>
        <v/>
      </c>
      <c r="L21" s="145" t="str">
        <f>IF('Daily Data'!J22="YES",0,IF(ISBLANK('Daily Data'!H22),"",'Daily Data'!D22))</f>
        <v/>
      </c>
      <c r="M21" s="146" t="str">
        <f>IF(ISBLANK('Daily Data'!H22),"",Monday!K21-L21)</f>
        <v/>
      </c>
    </row>
    <row r="22" spans="2:13" x14ac:dyDescent="0.15">
      <c r="B22" s="143" t="str">
        <f>IF(ISBLANK('Daily Data'!B23),"",'Daily Data'!B23)</f>
        <v/>
      </c>
      <c r="C22" s="144" t="str">
        <f>IF(ISBLANK('Daily Data'!G23),"",'Daily Data'!G23)</f>
        <v/>
      </c>
      <c r="D22" s="145" t="str">
        <f>IF('Daily Data'!J23="YES",0,IF(ISBLANK('Daily Data'!G23),"",'Daily Data'!C23))</f>
        <v/>
      </c>
      <c r="E22" s="146" t="str">
        <f>IF(ISBLANK('Daily Data'!G23),"",Monday!C22-D22)</f>
        <v/>
      </c>
      <c r="F22" s="144" t="str">
        <f>IF(ISBLANK('Daily Data'!I23),"",'Daily Data'!I23)</f>
        <v/>
      </c>
      <c r="G22" s="147" t="str">
        <f>IF(ISBLANK('Daily Data'!G23),"",Monday!F22-E22)</f>
        <v/>
      </c>
      <c r="I22" s="148"/>
      <c r="K22" s="144" t="str">
        <f>IF(ISBLANK('Daily Data'!H23),"",'Daily Data'!H23)</f>
        <v/>
      </c>
      <c r="L22" s="145" t="str">
        <f>IF('Daily Data'!J23="YES",0,IF(ISBLANK('Daily Data'!H23),"",'Daily Data'!D23))</f>
        <v/>
      </c>
      <c r="M22" s="146" t="str">
        <f>IF(ISBLANK('Daily Data'!H23),"",Monday!K22-L22)</f>
        <v/>
      </c>
    </row>
    <row r="23" spans="2:13" x14ac:dyDescent="0.15">
      <c r="B23" s="143" t="str">
        <f>IF(ISBLANK('Daily Data'!B24),"",'Daily Data'!B24)</f>
        <v/>
      </c>
      <c r="C23" s="144" t="str">
        <f>IF(ISBLANK('Daily Data'!G24),"",'Daily Data'!G24)</f>
        <v/>
      </c>
      <c r="D23" s="145" t="str">
        <f>IF('Daily Data'!J24="YES",0,IF(ISBLANK('Daily Data'!G24),"",'Daily Data'!C24))</f>
        <v/>
      </c>
      <c r="E23" s="146" t="str">
        <f>IF(ISBLANK('Daily Data'!G24),"",Monday!C23-D23)</f>
        <v/>
      </c>
      <c r="F23" s="144" t="str">
        <f>IF(ISBLANK('Daily Data'!I24),"",'Daily Data'!I24)</f>
        <v/>
      </c>
      <c r="G23" s="147" t="str">
        <f>IF(ISBLANK('Daily Data'!G24),"",Monday!F23-E23)</f>
        <v/>
      </c>
      <c r="I23" s="148"/>
      <c r="K23" s="144" t="str">
        <f>IF(ISBLANK('Daily Data'!H24),"",'Daily Data'!H24)</f>
        <v/>
      </c>
      <c r="L23" s="145" t="str">
        <f>IF('Daily Data'!J24="YES",0,IF(ISBLANK('Daily Data'!H24),"",'Daily Data'!D24))</f>
        <v/>
      </c>
      <c r="M23" s="146" t="str">
        <f>IF(ISBLANK('Daily Data'!H24),"",Monday!K23-L23)</f>
        <v/>
      </c>
    </row>
    <row r="24" spans="2:13" x14ac:dyDescent="0.15">
      <c r="B24" s="143" t="str">
        <f>IF(ISBLANK('Daily Data'!B25),"",'Daily Data'!B25)</f>
        <v/>
      </c>
      <c r="C24" s="144" t="str">
        <f>IF(ISBLANK('Daily Data'!G25),"",'Daily Data'!G25)</f>
        <v/>
      </c>
      <c r="D24" s="145" t="str">
        <f>IF('Daily Data'!J25="YES",0,IF(ISBLANK('Daily Data'!G25),"",'Daily Data'!C25))</f>
        <v/>
      </c>
      <c r="E24" s="146" t="str">
        <f>IF(ISBLANK('Daily Data'!G25),"",Monday!C24-D24)</f>
        <v/>
      </c>
      <c r="F24" s="144" t="str">
        <f>IF(ISBLANK('Daily Data'!I25),"",'Daily Data'!I25)</f>
        <v/>
      </c>
      <c r="G24" s="147" t="str">
        <f>IF(ISBLANK('Daily Data'!G25),"",Monday!F24-E24)</f>
        <v/>
      </c>
      <c r="I24" s="148"/>
      <c r="K24" s="144" t="str">
        <f>IF(ISBLANK('Daily Data'!H25),"",'Daily Data'!H25)</f>
        <v/>
      </c>
      <c r="L24" s="145" t="str">
        <f>IF('Daily Data'!J25="YES",0,IF(ISBLANK('Daily Data'!H25),"",'Daily Data'!D25))</f>
        <v/>
      </c>
      <c r="M24" s="146" t="str">
        <f>IF(ISBLANK('Daily Data'!H25),"",Monday!K24-L24)</f>
        <v/>
      </c>
    </row>
    <row r="25" spans="2:13" x14ac:dyDescent="0.15">
      <c r="B25" s="143" t="str">
        <f>IF(ISBLANK('Daily Data'!B26),"",'Daily Data'!B26)</f>
        <v/>
      </c>
      <c r="C25" s="144" t="str">
        <f>IF(ISBLANK('Daily Data'!G26),"",'Daily Data'!G26)</f>
        <v/>
      </c>
      <c r="D25" s="145" t="str">
        <f>IF('Daily Data'!J26="YES",0,IF(ISBLANK('Daily Data'!G26),"",'Daily Data'!C26))</f>
        <v/>
      </c>
      <c r="E25" s="146" t="str">
        <f>IF(ISBLANK('Daily Data'!G26),"",Monday!C25-D25)</f>
        <v/>
      </c>
      <c r="F25" s="144" t="str">
        <f>IF(ISBLANK('Daily Data'!I26),"",'Daily Data'!I26)</f>
        <v/>
      </c>
      <c r="G25" s="147" t="str">
        <f>IF(ISBLANK('Daily Data'!G26),"",Monday!F25-E25)</f>
        <v/>
      </c>
      <c r="I25" s="148"/>
      <c r="K25" s="144" t="str">
        <f>IF(ISBLANK('Daily Data'!H26),"",'Daily Data'!H26)</f>
        <v/>
      </c>
      <c r="L25" s="145" t="str">
        <f>IF('Daily Data'!J26="YES",0,IF(ISBLANK('Daily Data'!H26),"",'Daily Data'!D26))</f>
        <v/>
      </c>
      <c r="M25" s="146" t="str">
        <f>IF(ISBLANK('Daily Data'!H26),"",Monday!K25-L25)</f>
        <v/>
      </c>
    </row>
    <row r="26" spans="2:13" x14ac:dyDescent="0.15">
      <c r="B26" s="143" t="str">
        <f>IF(ISBLANK('Daily Data'!B27),"",'Daily Data'!B27)</f>
        <v/>
      </c>
      <c r="C26" s="144" t="str">
        <f>IF(ISBLANK('Daily Data'!G27),"",'Daily Data'!G27)</f>
        <v/>
      </c>
      <c r="D26" s="145" t="str">
        <f>IF('Daily Data'!J27="YES",0,IF(ISBLANK('Daily Data'!G27),"",'Daily Data'!C27))</f>
        <v/>
      </c>
      <c r="E26" s="146" t="str">
        <f>IF(ISBLANK('Daily Data'!G27),"",Monday!C26-D26)</f>
        <v/>
      </c>
      <c r="F26" s="144" t="str">
        <f>IF(ISBLANK('Daily Data'!I27),"",'Daily Data'!I27)</f>
        <v/>
      </c>
      <c r="G26" s="147" t="str">
        <f>IF(ISBLANK('Daily Data'!G27),"",Monday!F26-E26)</f>
        <v/>
      </c>
      <c r="I26" s="148"/>
      <c r="K26" s="144" t="str">
        <f>IF(ISBLANK('Daily Data'!H27),"",'Daily Data'!H27)</f>
        <v/>
      </c>
      <c r="L26" s="145" t="str">
        <f>IF('Daily Data'!J27="YES",0,IF(ISBLANK('Daily Data'!H27),"",'Daily Data'!D27))</f>
        <v/>
      </c>
      <c r="M26" s="146" t="str">
        <f>IF(ISBLANK('Daily Data'!H27),"",Monday!K26-L26)</f>
        <v/>
      </c>
    </row>
    <row r="27" spans="2:13" x14ac:dyDescent="0.15">
      <c r="B27" s="143" t="str">
        <f>IF(ISBLANK('Daily Data'!B28),"",'Daily Data'!B28)</f>
        <v/>
      </c>
      <c r="C27" s="144" t="str">
        <f>IF(ISBLANK('Daily Data'!G28),"",'Daily Data'!G28)</f>
        <v/>
      </c>
      <c r="D27" s="145" t="str">
        <f>IF('Daily Data'!J28="YES",0,IF(ISBLANK('Daily Data'!G28),"",'Daily Data'!C28))</f>
        <v/>
      </c>
      <c r="E27" s="146" t="str">
        <f>IF(ISBLANK('Daily Data'!G28),"",Monday!C27-D27)</f>
        <v/>
      </c>
      <c r="F27" s="144" t="str">
        <f>IF(ISBLANK('Daily Data'!I28),"",'Daily Data'!I28)</f>
        <v/>
      </c>
      <c r="G27" s="147" t="str">
        <f>IF(ISBLANK('Daily Data'!G28),"",Monday!F27-E27)</f>
        <v/>
      </c>
      <c r="I27" s="148"/>
      <c r="K27" s="144" t="str">
        <f>IF(ISBLANK('Daily Data'!H28),"",'Daily Data'!H28)</f>
        <v/>
      </c>
      <c r="L27" s="145" t="str">
        <f>IF('Daily Data'!J28="YES",0,IF(ISBLANK('Daily Data'!H28),"",'Daily Data'!D28))</f>
        <v/>
      </c>
      <c r="M27" s="146" t="str">
        <f>IF(ISBLANK('Daily Data'!H28),"",Monday!K27-L27)</f>
        <v/>
      </c>
    </row>
    <row r="28" spans="2:13" x14ac:dyDescent="0.15">
      <c r="B28" s="143" t="str">
        <f>IF(ISBLANK('Daily Data'!B29),"",'Daily Data'!B29)</f>
        <v/>
      </c>
      <c r="C28" s="144" t="str">
        <f>IF(ISBLANK('Daily Data'!G29),"",'Daily Data'!G29)</f>
        <v/>
      </c>
      <c r="D28" s="145" t="str">
        <f>IF('Daily Data'!J29="YES",0,IF(ISBLANK('Daily Data'!G29),"",'Daily Data'!C29))</f>
        <v/>
      </c>
      <c r="E28" s="146" t="str">
        <f>IF(ISBLANK('Daily Data'!G29),"",Monday!C28-D28)</f>
        <v/>
      </c>
      <c r="F28" s="144" t="str">
        <f>IF(ISBLANK('Daily Data'!I29),"",'Daily Data'!I29)</f>
        <v/>
      </c>
      <c r="G28" s="147" t="str">
        <f>IF(ISBLANK('Daily Data'!G29),"",Monday!F28-E28)</f>
        <v/>
      </c>
      <c r="I28" s="148"/>
      <c r="K28" s="144" t="str">
        <f>IF(ISBLANK('Daily Data'!H29),"",'Daily Data'!H29)</f>
        <v/>
      </c>
      <c r="L28" s="145" t="str">
        <f>IF('Daily Data'!J29="YES",0,IF(ISBLANK('Daily Data'!H29),"",'Daily Data'!D29))</f>
        <v/>
      </c>
      <c r="M28" s="146" t="str">
        <f>IF(ISBLANK('Daily Data'!H29),"",Monday!K28-L28)</f>
        <v/>
      </c>
    </row>
    <row r="29" spans="2:13" x14ac:dyDescent="0.15">
      <c r="B29" s="143" t="str">
        <f>IF(ISBLANK('Daily Data'!B30),"",'Daily Data'!B30)</f>
        <v/>
      </c>
      <c r="C29" s="144" t="str">
        <f>IF(ISBLANK('Daily Data'!G30),"",'Daily Data'!G30)</f>
        <v/>
      </c>
      <c r="D29" s="145" t="str">
        <f>IF('Daily Data'!J30="YES",0,IF(ISBLANK('Daily Data'!G30),"",'Daily Data'!C30))</f>
        <v/>
      </c>
      <c r="E29" s="146" t="str">
        <f>IF(ISBLANK('Daily Data'!G30),"",Monday!C29-D29)</f>
        <v/>
      </c>
      <c r="F29" s="144" t="str">
        <f>IF(ISBLANK('Daily Data'!I30),"",'Daily Data'!I30)</f>
        <v/>
      </c>
      <c r="G29" s="147" t="str">
        <f>IF(ISBLANK('Daily Data'!G30),"",Monday!F29-E29)</f>
        <v/>
      </c>
      <c r="I29" s="148"/>
      <c r="K29" s="144" t="str">
        <f>IF(ISBLANK('Daily Data'!H30),"",'Daily Data'!H30)</f>
        <v/>
      </c>
      <c r="L29" s="145" t="str">
        <f>IF('Daily Data'!J30="YES",0,IF(ISBLANK('Daily Data'!H30),"",'Daily Data'!D30))</f>
        <v/>
      </c>
      <c r="M29" s="146" t="str">
        <f>IF(ISBLANK('Daily Data'!H30),"",Monday!K29-L29)</f>
        <v/>
      </c>
    </row>
    <row r="30" spans="2:13" x14ac:dyDescent="0.15">
      <c r="B30" s="143" t="str">
        <f>IF(ISBLANK('Daily Data'!B31),"",'Daily Data'!B31)</f>
        <v/>
      </c>
      <c r="C30" s="144" t="str">
        <f>IF(ISBLANK('Daily Data'!G31),"",'Daily Data'!G31)</f>
        <v/>
      </c>
      <c r="D30" s="145" t="str">
        <f>IF('Daily Data'!J31="YES",0,IF(ISBLANK('Daily Data'!G31),"",'Daily Data'!C31))</f>
        <v/>
      </c>
      <c r="E30" s="146" t="str">
        <f>IF(ISBLANK('Daily Data'!G31),"",Monday!C30-D30)</f>
        <v/>
      </c>
      <c r="F30" s="144" t="str">
        <f>IF(ISBLANK('Daily Data'!I31),"",'Daily Data'!I31)</f>
        <v/>
      </c>
      <c r="G30" s="147" t="str">
        <f>IF(ISBLANK('Daily Data'!G31),"",Monday!F30-E30)</f>
        <v/>
      </c>
      <c r="I30" s="148"/>
      <c r="K30" s="144" t="str">
        <f>IF(ISBLANK('Daily Data'!H31),"",'Daily Data'!H31)</f>
        <v/>
      </c>
      <c r="L30" s="145" t="str">
        <f>IF('Daily Data'!J31="YES",0,IF(ISBLANK('Daily Data'!H31),"",'Daily Data'!D31))</f>
        <v/>
      </c>
      <c r="M30" s="146" t="str">
        <f>IF(ISBLANK('Daily Data'!H31),"",Monday!K30-L30)</f>
        <v/>
      </c>
    </row>
    <row r="31" spans="2:13" x14ac:dyDescent="0.15">
      <c r="B31" s="143" t="str">
        <f>IF(ISBLANK('Daily Data'!B32),"",'Daily Data'!B32)</f>
        <v/>
      </c>
      <c r="C31" s="144" t="str">
        <f>IF(ISBLANK('Daily Data'!G32),"",'Daily Data'!G32)</f>
        <v/>
      </c>
      <c r="D31" s="145" t="str">
        <f>IF('Daily Data'!J32="YES",0,IF(ISBLANK('Daily Data'!G32),"",'Daily Data'!C32))</f>
        <v/>
      </c>
      <c r="E31" s="146" t="str">
        <f>IF(ISBLANK('Daily Data'!G32),"",Monday!C31-D31)</f>
        <v/>
      </c>
      <c r="F31" s="144" t="str">
        <f>IF(ISBLANK('Daily Data'!I32),"",'Daily Data'!I32)</f>
        <v/>
      </c>
      <c r="G31" s="147" t="str">
        <f>IF(ISBLANK('Daily Data'!G32),"",Monday!F31-E31)</f>
        <v/>
      </c>
      <c r="I31" s="148"/>
      <c r="K31" s="144" t="str">
        <f>IF(ISBLANK('Daily Data'!H32),"",'Daily Data'!H32)</f>
        <v/>
      </c>
      <c r="L31" s="145" t="str">
        <f>IF('Daily Data'!J32="YES",0,IF(ISBLANK('Daily Data'!H32),"",'Daily Data'!D32))</f>
        <v/>
      </c>
      <c r="M31" s="146" t="str">
        <f>IF(ISBLANK('Daily Data'!H32),"",Monday!K31-L31)</f>
        <v/>
      </c>
    </row>
    <row r="32" spans="2:13" ht="21" thickBot="1" x14ac:dyDescent="0.2">
      <c r="B32" s="143" t="str">
        <f>IF(ISBLANK('Daily Data'!B33),"",'Daily Data'!B33)</f>
        <v/>
      </c>
      <c r="C32" s="149" t="str">
        <f>IF(ISBLANK('Daily Data'!G33),"",'Daily Data'!G33)</f>
        <v/>
      </c>
      <c r="D32" s="150" t="str">
        <f>IF('Daily Data'!J33="YES",0,IF(ISBLANK('Daily Data'!G33),"",'Daily Data'!C33))</f>
        <v/>
      </c>
      <c r="E32" s="151" t="str">
        <f>IF(ISBLANK('Daily Data'!G33),"",Monday!C32-D32)</f>
        <v/>
      </c>
      <c r="F32" s="144" t="str">
        <f>IF(ISBLANK('Daily Data'!I33),"",'Daily Data'!I33)</f>
        <v/>
      </c>
      <c r="G32" s="147" t="str">
        <f>IF(ISBLANK('Daily Data'!G33),"",Monday!F32-E32)</f>
        <v/>
      </c>
      <c r="I32" s="152"/>
      <c r="K32" s="149" t="str">
        <f>IF(ISBLANK('Daily Data'!H33),"",'Daily Data'!H33)</f>
        <v/>
      </c>
      <c r="L32" s="150" t="str">
        <f>IF('Daily Data'!J33="YES",0,IF(ISBLANK('Daily Data'!H33),"",'Daily Data'!D33))</f>
        <v/>
      </c>
      <c r="M32" s="151" t="str">
        <f>IF(ISBLANK('Daily Data'!H33),"",Monday!K32-L32)</f>
        <v/>
      </c>
    </row>
    <row r="33" spans="2:14" ht="21" thickBot="1" x14ac:dyDescent="0.35">
      <c r="B33" s="153" t="s">
        <v>91</v>
      </c>
      <c r="D33" s="154" t="s">
        <v>9</v>
      </c>
      <c r="E33" s="155" t="str">
        <f>IF(SUM(C8:C32)&gt;0,SUM(E8:E32),"")</f>
        <v/>
      </c>
      <c r="F33" s="156" t="str">
        <f>IF(SUM(C8:C32)&gt;0,SUM(F8:F32),"")</f>
        <v/>
      </c>
      <c r="G33" s="147" t="str">
        <f>IF(SUM(C8:C32)&gt;0,SUM(G8:G32),"")</f>
        <v/>
      </c>
      <c r="H33" s="36"/>
      <c r="I33" s="157" t="str">
        <f>IF(SUM(I34:I36)&gt;0,(I36-I35),"")</f>
        <v/>
      </c>
      <c r="J33" s="135"/>
      <c r="M33" s="158" t="str">
        <f>IF(SUM(K8:K32)&gt;0,SUM(M8:M32),"")</f>
        <v/>
      </c>
      <c r="N33" s="135" t="s">
        <v>12</v>
      </c>
    </row>
    <row r="34" spans="2:14" x14ac:dyDescent="0.3">
      <c r="B34" s="153"/>
      <c r="D34" s="154"/>
      <c r="E34" s="159"/>
      <c r="F34" s="159"/>
      <c r="G34" s="160"/>
      <c r="H34" s="161" t="s">
        <v>79</v>
      </c>
      <c r="I34" s="162"/>
      <c r="J34" s="135"/>
      <c r="M34" s="159"/>
      <c r="N34" s="135"/>
    </row>
    <row r="35" spans="2:14" ht="21" thickBot="1" x14ac:dyDescent="0.35">
      <c r="B35" s="153"/>
      <c r="D35" s="154"/>
      <c r="E35" s="159"/>
      <c r="F35" s="159"/>
      <c r="G35" s="160"/>
      <c r="H35" s="161" t="s">
        <v>94</v>
      </c>
      <c r="I35" s="163" t="str">
        <f>IF(ISBLANK('Daily Data'!I35),"",'Daily Data'!I34)</f>
        <v/>
      </c>
      <c r="J35" s="135"/>
      <c r="M35" s="159"/>
      <c r="N35" s="135"/>
    </row>
    <row r="36" spans="2:14" ht="21" thickBot="1" x14ac:dyDescent="0.35">
      <c r="B36" s="153"/>
      <c r="D36" s="154"/>
      <c r="E36" s="159"/>
      <c r="F36" s="159"/>
      <c r="G36" s="160"/>
      <c r="H36" s="161" t="s">
        <v>95</v>
      </c>
      <c r="I36" s="157" t="str">
        <f>IF(ISBLANK('Daily Data'!I35),"",'Daily Data'!I35)</f>
        <v/>
      </c>
      <c r="J36" s="135" t="s">
        <v>10</v>
      </c>
      <c r="M36" s="159"/>
      <c r="N36" s="135"/>
    </row>
    <row r="37" spans="2:14" x14ac:dyDescent="0.15">
      <c r="B37" s="164" t="s">
        <v>13</v>
      </c>
      <c r="J37" s="135"/>
    </row>
    <row r="38" spans="2:14" ht="21" thickBot="1" x14ac:dyDescent="0.2">
      <c r="C38" s="165" t="str">
        <f>E33</f>
        <v/>
      </c>
      <c r="D38" s="122" t="s">
        <v>14</v>
      </c>
      <c r="E38" s="165" t="str">
        <f>I36</f>
        <v/>
      </c>
      <c r="F38" s="122" t="s">
        <v>15</v>
      </c>
      <c r="H38" s="135"/>
      <c r="I38" s="165" t="str">
        <f>IF(SUM(C8:C32)&gt;0,(C38-E38),"")</f>
        <v/>
      </c>
      <c r="J38" s="153" t="s">
        <v>99</v>
      </c>
      <c r="K38" s="135"/>
    </row>
    <row r="39" spans="2:14" s="135" customFormat="1" ht="20.25" customHeight="1" x14ac:dyDescent="0.15">
      <c r="C39" s="135" t="s">
        <v>9</v>
      </c>
      <c r="E39" s="135" t="s">
        <v>10</v>
      </c>
      <c r="G39" s="166"/>
      <c r="K39" s="167"/>
      <c r="L39" s="167"/>
      <c r="M39" s="167"/>
    </row>
    <row r="40" spans="2:14" s="135" customFormat="1" x14ac:dyDescent="0.15">
      <c r="G40" s="166"/>
      <c r="K40" s="168" t="s">
        <v>49</v>
      </c>
      <c r="L40" s="169"/>
      <c r="M40" s="170"/>
    </row>
    <row r="41" spans="2:14" ht="21" thickBot="1" x14ac:dyDescent="0.2">
      <c r="C41" s="165" t="str">
        <f>E33</f>
        <v/>
      </c>
      <c r="D41" s="122" t="s">
        <v>14</v>
      </c>
      <c r="E41" s="165" t="str">
        <f>M33</f>
        <v/>
      </c>
      <c r="F41" s="122" t="s">
        <v>15</v>
      </c>
      <c r="G41" s="171" t="str">
        <f>IF(SUM(C8:C32)&gt;0,(C41-E41),"")</f>
        <v/>
      </c>
      <c r="H41" s="122" t="s">
        <v>98</v>
      </c>
      <c r="I41" s="165" t="str">
        <f>IF(SUM(C8:C32)&gt;0,(-G41*0.15),"")</f>
        <v/>
      </c>
      <c r="J41" s="172" t="s">
        <v>82</v>
      </c>
      <c r="K41" s="173" t="s">
        <v>96</v>
      </c>
      <c r="L41" s="174"/>
      <c r="M41" s="175"/>
    </row>
    <row r="42" spans="2:14" s="135" customFormat="1" x14ac:dyDescent="0.15">
      <c r="C42" s="135" t="s">
        <v>9</v>
      </c>
      <c r="E42" s="135" t="s">
        <v>12</v>
      </c>
      <c r="G42" s="166" t="s">
        <v>16</v>
      </c>
      <c r="H42" s="122"/>
      <c r="K42" s="176" t="s">
        <v>97</v>
      </c>
      <c r="L42" s="127"/>
      <c r="M42" s="177"/>
    </row>
    <row r="43" spans="2:14" s="135" customFormat="1" x14ac:dyDescent="0.15">
      <c r="G43" s="166"/>
      <c r="H43" s="122"/>
    </row>
    <row r="44" spans="2:14" ht="21" thickBot="1" x14ac:dyDescent="0.2">
      <c r="H44" s="178"/>
      <c r="I44" s="165" t="str">
        <f>IF(SUM(C8:C32)&gt;0,(I38+I41),"")</f>
        <v/>
      </c>
      <c r="J44" s="178" t="s">
        <v>15</v>
      </c>
      <c r="K44" s="153" t="s">
        <v>18</v>
      </c>
    </row>
    <row r="45" spans="2:14" x14ac:dyDescent="0.15">
      <c r="B45" s="179"/>
      <c r="C45" s="179"/>
      <c r="D45" s="179"/>
      <c r="E45" s="179"/>
      <c r="F45" s="179"/>
      <c r="G45" s="180"/>
      <c r="H45" s="179"/>
      <c r="I45" s="179"/>
      <c r="J45" s="179"/>
      <c r="K45" s="181"/>
      <c r="L45" s="179"/>
      <c r="M45" s="182"/>
    </row>
    <row r="46" spans="2:14" ht="21" thickBot="1" x14ac:dyDescent="0.2">
      <c r="B46" s="183" t="s">
        <v>100</v>
      </c>
      <c r="C46" s="184"/>
      <c r="D46" s="184"/>
      <c r="E46" s="184"/>
      <c r="F46" s="184"/>
      <c r="G46" s="185"/>
      <c r="H46" s="186"/>
      <c r="I46" s="187">
        <v>0</v>
      </c>
      <c r="J46" s="186" t="s">
        <v>14</v>
      </c>
      <c r="K46" s="183" t="s">
        <v>19</v>
      </c>
      <c r="L46" s="184"/>
      <c r="M46" s="184"/>
    </row>
    <row r="47" spans="2:14" x14ac:dyDescent="0.15">
      <c r="B47" s="184"/>
      <c r="C47" s="184"/>
      <c r="D47" s="184"/>
      <c r="E47" s="184"/>
      <c r="F47" s="184"/>
      <c r="G47" s="185"/>
      <c r="H47" s="184"/>
      <c r="I47" s="184"/>
      <c r="J47" s="184"/>
      <c r="K47" s="183"/>
      <c r="L47" s="184"/>
      <c r="M47" s="184"/>
    </row>
    <row r="48" spans="2:14" ht="21" thickBot="1" x14ac:dyDescent="0.2">
      <c r="B48" s="184"/>
      <c r="C48" s="184"/>
      <c r="D48" s="184"/>
      <c r="E48" s="184"/>
      <c r="F48" s="184"/>
      <c r="G48" s="185"/>
      <c r="H48" s="186"/>
      <c r="I48" s="187" t="str">
        <f>IF(SUM(C8:C32)&gt;0,(I44+I46),"")</f>
        <v/>
      </c>
      <c r="J48" s="186" t="s">
        <v>15</v>
      </c>
      <c r="K48" s="188" t="s">
        <v>20</v>
      </c>
      <c r="L48" s="184"/>
      <c r="M48" s="184"/>
    </row>
    <row r="59" spans="9:9" x14ac:dyDescent="0.15">
      <c r="I59" s="189"/>
    </row>
  </sheetData>
  <sheetProtection sheet="1" objects="1" scenarios="1" selectLockedCells="1" selectUnlockedCells="1"/>
  <customSheetViews>
    <customSheetView guid="{53395258-DBAA-429A-AE83-555B9B9DE7B8}" scale="85" showGridLines="0" fitToPage="1" topLeftCell="A25">
      <selection activeCell="J6" sqref="J6"/>
      <pageMargins left="0.75" right="0.75" top="1" bottom="1" header="0.5" footer="0.5"/>
      <pageSetup scale="46" orientation="landscape" r:id="rId1"/>
      <headerFooter alignWithMargins="0"/>
    </customSheetView>
  </customSheetViews>
  <mergeCells count="10">
    <mergeCell ref="G5:G7"/>
    <mergeCell ref="I5:I7"/>
    <mergeCell ref="K6:K7"/>
    <mergeCell ref="L6:L7"/>
    <mergeCell ref="M6:M7"/>
    <mergeCell ref="B5:B7"/>
    <mergeCell ref="C6:C7"/>
    <mergeCell ref="D6:D7"/>
    <mergeCell ref="E6:E7"/>
    <mergeCell ref="F5:F7"/>
  </mergeCells>
  <phoneticPr fontId="2" type="noConversion"/>
  <pageMargins left="0.75" right="0.75" top="1" bottom="1" header="0.5" footer="0.5"/>
  <pageSetup scale="46"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48"/>
  <sheetViews>
    <sheetView showGridLines="0" zoomScale="70" zoomScaleNormal="70" zoomScaleSheetLayoutView="50" workbookViewId="0">
      <selection activeCell="D2" sqref="D2"/>
    </sheetView>
  </sheetViews>
  <sheetFormatPr defaultColWidth="8.88671875" defaultRowHeight="20.25" x14ac:dyDescent="0.15"/>
  <cols>
    <col min="1" max="1" width="3.77734375" style="122" customWidth="1"/>
    <col min="2" max="2" width="10.88671875" style="122" customWidth="1"/>
    <col min="3" max="7" width="18.77734375" style="122" customWidth="1"/>
    <col min="8" max="8" width="7.33203125" style="122" customWidth="1"/>
    <col min="9" max="9" width="18.77734375" style="122" customWidth="1"/>
    <col min="10" max="10" width="7.33203125" style="122" customWidth="1"/>
    <col min="11" max="13" width="18.77734375" style="122" customWidth="1"/>
    <col min="14" max="14" width="7.33203125" style="122" customWidth="1"/>
    <col min="15" max="16384" width="8.88671875" style="122"/>
  </cols>
  <sheetData>
    <row r="1" spans="2:14" x14ac:dyDescent="0.15">
      <c r="B1" s="121" t="s">
        <v>70</v>
      </c>
    </row>
    <row r="2" spans="2:14" x14ac:dyDescent="0.15">
      <c r="B2" s="121" t="s">
        <v>5</v>
      </c>
      <c r="D2" s="124" t="str">
        <f>IF('Daily Data'!C2="retailer Name","Retailer Name not entered yet",'Daily Data'!C2)</f>
        <v>Retailer Name not entered yet</v>
      </c>
      <c r="E2" s="124"/>
      <c r="F2" s="124"/>
      <c r="G2" s="125"/>
      <c r="H2" s="126" t="s">
        <v>22</v>
      </c>
      <c r="I2" s="127" t="s">
        <v>25</v>
      </c>
      <c r="K2" s="128" t="str">
        <f>IF('Daily Data'!C4="Enter Date","DATE NOT ENTERED",'Daily Data'!C4+2)</f>
        <v>DATE NOT ENTERED</v>
      </c>
      <c r="L2" s="128"/>
      <c r="M2" s="128"/>
    </row>
    <row r="3" spans="2:14" ht="21" thickBot="1" x14ac:dyDescent="0.2"/>
    <row r="4" spans="2:14" ht="21" thickBot="1" x14ac:dyDescent="0.2">
      <c r="C4" s="129" t="s">
        <v>103</v>
      </c>
      <c r="D4" s="130"/>
      <c r="E4" s="131"/>
      <c r="F4" s="132"/>
      <c r="G4" s="133"/>
      <c r="I4" s="134" t="s">
        <v>102</v>
      </c>
      <c r="K4" s="129" t="s">
        <v>101</v>
      </c>
      <c r="L4" s="130"/>
      <c r="M4" s="131"/>
      <c r="N4" s="135"/>
    </row>
    <row r="5" spans="2:14" x14ac:dyDescent="0.15">
      <c r="B5" s="244" t="s">
        <v>6</v>
      </c>
      <c r="C5" s="136"/>
      <c r="D5" s="137" t="s">
        <v>92</v>
      </c>
      <c r="E5" s="138" t="s">
        <v>93</v>
      </c>
      <c r="F5" s="253" t="s">
        <v>74</v>
      </c>
      <c r="G5" s="254" t="s">
        <v>23</v>
      </c>
      <c r="I5" s="257" t="s">
        <v>75</v>
      </c>
      <c r="K5" s="139"/>
      <c r="L5" s="140" t="s">
        <v>7</v>
      </c>
      <c r="M5" s="141" t="s">
        <v>8</v>
      </c>
      <c r="N5" s="142"/>
    </row>
    <row r="6" spans="2:14" ht="20.25" customHeight="1" x14ac:dyDescent="0.15">
      <c r="B6" s="245"/>
      <c r="C6" s="247" t="s">
        <v>71</v>
      </c>
      <c r="D6" s="249" t="s">
        <v>72</v>
      </c>
      <c r="E6" s="251" t="s">
        <v>73</v>
      </c>
      <c r="F6" s="247"/>
      <c r="G6" s="255"/>
      <c r="I6" s="258"/>
      <c r="K6" s="253" t="s">
        <v>71</v>
      </c>
      <c r="L6" s="260" t="s">
        <v>72</v>
      </c>
      <c r="M6" s="261" t="s">
        <v>73</v>
      </c>
    </row>
    <row r="7" spans="2:14" ht="20.25" customHeight="1" x14ac:dyDescent="0.15">
      <c r="B7" s="246"/>
      <c r="C7" s="248"/>
      <c r="D7" s="250"/>
      <c r="E7" s="252"/>
      <c r="F7" s="248"/>
      <c r="G7" s="256"/>
      <c r="I7" s="259"/>
      <c r="K7" s="248"/>
      <c r="L7" s="250"/>
      <c r="M7" s="252"/>
    </row>
    <row r="8" spans="2:14" x14ac:dyDescent="0.15">
      <c r="B8" s="143" t="str">
        <f>IF(ISBLANK('Daily Data'!B9),"",'Daily Data'!B9)</f>
        <v/>
      </c>
      <c r="C8" s="144" t="str">
        <f>IF(ISBLANK('Daily Data'!L9),"",'Daily Data'!L9)</f>
        <v/>
      </c>
      <c r="D8" s="145" t="str">
        <f>IF('Daily Data'!O9="yes",0,IF(ISBLANK('Daily Data'!G9),"",'Daily Data'!G9))</f>
        <v/>
      </c>
      <c r="E8" s="146" t="str">
        <f>IF(ISBLANK('Daily Data'!L9),"",Tuesday!C8-D8)</f>
        <v/>
      </c>
      <c r="F8" s="144" t="str">
        <f>IF(ISBLANK('Daily Data'!N9),"",'Daily Data'!N9)</f>
        <v/>
      </c>
      <c r="G8" s="147" t="str">
        <f>IF(ISBLANK('Daily Data'!L9),"",Tuesday!F8-E8)</f>
        <v/>
      </c>
      <c r="I8" s="148"/>
      <c r="K8" s="144" t="str">
        <f>IF(ISBLANK('Daily Data'!M9),"",'Daily Data'!M9)</f>
        <v/>
      </c>
      <c r="L8" s="145" t="str">
        <f>IF('Daily Data'!O9="YES",0,IF(ISBLANK('Daily Data'!H9),"",'Daily Data'!H9))</f>
        <v/>
      </c>
      <c r="M8" s="146" t="str">
        <f>IF(ISBLANK('Daily Data'!M9),"",K8-L8)</f>
        <v/>
      </c>
    </row>
    <row r="9" spans="2:14" x14ac:dyDescent="0.15">
      <c r="B9" s="143" t="str">
        <f>IF(ISBLANK('Daily Data'!B10),"",'Daily Data'!B10)</f>
        <v/>
      </c>
      <c r="C9" s="144" t="str">
        <f>IF(ISBLANK('Daily Data'!L10),"",'Daily Data'!L10)</f>
        <v/>
      </c>
      <c r="D9" s="145" t="str">
        <f>IF('Daily Data'!O10="yes",0,IF(ISBLANK('Daily Data'!G10),"",'Daily Data'!G10))</f>
        <v/>
      </c>
      <c r="E9" s="146" t="str">
        <f>IF(ISBLANK('Daily Data'!L10),"",Tuesday!C9-D9)</f>
        <v/>
      </c>
      <c r="F9" s="144" t="str">
        <f>IF(ISBLANK('Daily Data'!N10),"",'Daily Data'!N10)</f>
        <v/>
      </c>
      <c r="G9" s="147" t="str">
        <f>IF(ISBLANK('Daily Data'!L10),"",Tuesday!F9-E9)</f>
        <v/>
      </c>
      <c r="I9" s="148"/>
      <c r="K9" s="144" t="str">
        <f>IF(ISBLANK('Daily Data'!M10),"",'Daily Data'!M10)</f>
        <v/>
      </c>
      <c r="L9" s="145" t="str">
        <f>IF('Daily Data'!O10="YES",0,IF(ISBLANK('Daily Data'!H10),"",'Daily Data'!H10))</f>
        <v/>
      </c>
      <c r="M9" s="146" t="str">
        <f>IF(ISBLANK('Daily Data'!M10),"",K9-L9)</f>
        <v/>
      </c>
    </row>
    <row r="10" spans="2:14" x14ac:dyDescent="0.15">
      <c r="B10" s="143" t="str">
        <f>IF(ISBLANK('Daily Data'!B11),"",'Daily Data'!B11)</f>
        <v/>
      </c>
      <c r="C10" s="144" t="str">
        <f>IF(ISBLANK('Daily Data'!L11),"",'Daily Data'!L11)</f>
        <v/>
      </c>
      <c r="D10" s="145" t="str">
        <f>IF('Daily Data'!O11="yes",0,IF(ISBLANK('Daily Data'!G11),"",'Daily Data'!G11))</f>
        <v/>
      </c>
      <c r="E10" s="146" t="str">
        <f>IF(ISBLANK('Daily Data'!L11),"",Tuesday!C10-D10)</f>
        <v/>
      </c>
      <c r="F10" s="144" t="str">
        <f>IF(ISBLANK('Daily Data'!N11),"",'Daily Data'!N11)</f>
        <v/>
      </c>
      <c r="G10" s="147" t="str">
        <f>IF(ISBLANK('Daily Data'!L11),"",Tuesday!F10-E10)</f>
        <v/>
      </c>
      <c r="I10" s="148"/>
      <c r="K10" s="144" t="str">
        <f>IF(ISBLANK('Daily Data'!M11),"",'Daily Data'!M11)</f>
        <v/>
      </c>
      <c r="L10" s="145" t="str">
        <f>IF('Daily Data'!O11="YES",0,IF(ISBLANK('Daily Data'!H11),"",'Daily Data'!H11))</f>
        <v/>
      </c>
      <c r="M10" s="146" t="str">
        <f>IF(ISBLANK('Daily Data'!M11),"",K10-L10)</f>
        <v/>
      </c>
    </row>
    <row r="11" spans="2:14" x14ac:dyDescent="0.15">
      <c r="B11" s="143" t="str">
        <f>IF(ISBLANK('Daily Data'!B12),"",'Daily Data'!B12)</f>
        <v/>
      </c>
      <c r="C11" s="144" t="str">
        <f>IF(ISBLANK('Daily Data'!L12),"",'Daily Data'!L12)</f>
        <v/>
      </c>
      <c r="D11" s="145" t="str">
        <f>IF('Daily Data'!O12="yes",0,IF(ISBLANK('Daily Data'!G12),"",'Daily Data'!G12))</f>
        <v/>
      </c>
      <c r="E11" s="146" t="str">
        <f>IF(ISBLANK('Daily Data'!L12),"",Tuesday!C11-D11)</f>
        <v/>
      </c>
      <c r="F11" s="144" t="str">
        <f>IF(ISBLANK('Daily Data'!N12),"",'Daily Data'!N12)</f>
        <v/>
      </c>
      <c r="G11" s="147" t="str">
        <f>IF(ISBLANK('Daily Data'!L12),"",Tuesday!F11-E11)</f>
        <v/>
      </c>
      <c r="I11" s="148"/>
      <c r="K11" s="144" t="str">
        <f>IF(ISBLANK('Daily Data'!M12),"",'Daily Data'!M12)</f>
        <v/>
      </c>
      <c r="L11" s="145" t="str">
        <f>IF('Daily Data'!O12="YES",0,IF(ISBLANK('Daily Data'!H12),"",'Daily Data'!H12))</f>
        <v/>
      </c>
      <c r="M11" s="146" t="str">
        <f>IF(ISBLANK('Daily Data'!M12),"",K11-L11)</f>
        <v/>
      </c>
    </row>
    <row r="12" spans="2:14" x14ac:dyDescent="0.15">
      <c r="B12" s="143" t="str">
        <f>IF(ISBLANK('Daily Data'!B13),"",'Daily Data'!B13)</f>
        <v/>
      </c>
      <c r="C12" s="144" t="str">
        <f>IF(ISBLANK('Daily Data'!L13),"",'Daily Data'!L13)</f>
        <v/>
      </c>
      <c r="D12" s="145" t="str">
        <f>IF('Daily Data'!O13="yes",0,IF(ISBLANK('Daily Data'!G13),"",'Daily Data'!G13))</f>
        <v/>
      </c>
      <c r="E12" s="146" t="str">
        <f>IF(ISBLANK('Daily Data'!L13),"",Tuesday!C12-D12)</f>
        <v/>
      </c>
      <c r="F12" s="144" t="str">
        <f>IF(ISBLANK('Daily Data'!N13),"",'Daily Data'!N13)</f>
        <v/>
      </c>
      <c r="G12" s="147" t="str">
        <f>IF(ISBLANK('Daily Data'!L13),"",Tuesday!F12-E12)</f>
        <v/>
      </c>
      <c r="I12" s="148"/>
      <c r="K12" s="144" t="str">
        <f>IF(ISBLANK('Daily Data'!M13),"",'Daily Data'!M13)</f>
        <v/>
      </c>
      <c r="L12" s="145" t="str">
        <f>IF('Daily Data'!O13="YES",0,IF(ISBLANK('Daily Data'!H13),"",'Daily Data'!H13))</f>
        <v/>
      </c>
      <c r="M12" s="146" t="str">
        <f>IF(ISBLANK('Daily Data'!M13),"",K12-L12)</f>
        <v/>
      </c>
    </row>
    <row r="13" spans="2:14" x14ac:dyDescent="0.15">
      <c r="B13" s="143" t="str">
        <f>IF(ISBLANK('Daily Data'!B14),"",'Daily Data'!B14)</f>
        <v/>
      </c>
      <c r="C13" s="144" t="str">
        <f>IF(ISBLANK('Daily Data'!L14),"",'Daily Data'!L14)</f>
        <v/>
      </c>
      <c r="D13" s="145" t="str">
        <f>IF('Daily Data'!O14="yes",0,IF(ISBLANK('Daily Data'!G14),"",'Daily Data'!G14))</f>
        <v/>
      </c>
      <c r="E13" s="146" t="str">
        <f>IF(ISBLANK('Daily Data'!L14),"",Tuesday!C13-D13)</f>
        <v/>
      </c>
      <c r="F13" s="144" t="str">
        <f>IF(ISBLANK('Daily Data'!N14),"",'Daily Data'!N14)</f>
        <v/>
      </c>
      <c r="G13" s="147" t="str">
        <f>IF(ISBLANK('Daily Data'!L14),"",Tuesday!F13-E13)</f>
        <v/>
      </c>
      <c r="I13" s="148"/>
      <c r="K13" s="144" t="str">
        <f>IF(ISBLANK('Daily Data'!M14),"",'Daily Data'!M14)</f>
        <v/>
      </c>
      <c r="L13" s="145" t="str">
        <f>IF('Daily Data'!O14="YES",0,IF(ISBLANK('Daily Data'!H14),"",'Daily Data'!H14))</f>
        <v/>
      </c>
      <c r="M13" s="146" t="str">
        <f>IF(ISBLANK('Daily Data'!M14),"",K13-L13)</f>
        <v/>
      </c>
    </row>
    <row r="14" spans="2:14" x14ac:dyDescent="0.15">
      <c r="B14" s="143" t="str">
        <f>IF(ISBLANK('Daily Data'!B15),"",'Daily Data'!B15)</f>
        <v/>
      </c>
      <c r="C14" s="144" t="str">
        <f>IF(ISBLANK('Daily Data'!L15),"",'Daily Data'!L15)</f>
        <v/>
      </c>
      <c r="D14" s="145" t="str">
        <f>IF('Daily Data'!O15="yes",0,IF(ISBLANK('Daily Data'!G15),"",'Daily Data'!G15))</f>
        <v/>
      </c>
      <c r="E14" s="146" t="str">
        <f>IF(ISBLANK('Daily Data'!L15),"",Tuesday!C14-D14)</f>
        <v/>
      </c>
      <c r="F14" s="144" t="str">
        <f>IF(ISBLANK('Daily Data'!N15),"",'Daily Data'!N15)</f>
        <v/>
      </c>
      <c r="G14" s="147" t="str">
        <f>IF(ISBLANK('Daily Data'!L15),"",Tuesday!F14-E14)</f>
        <v/>
      </c>
      <c r="I14" s="148"/>
      <c r="K14" s="144" t="str">
        <f>IF(ISBLANK('Daily Data'!M15),"",'Daily Data'!M15)</f>
        <v/>
      </c>
      <c r="L14" s="145" t="str">
        <f>IF('Daily Data'!O15="YES",0,IF(ISBLANK('Daily Data'!H15),"",'Daily Data'!H15))</f>
        <v/>
      </c>
      <c r="M14" s="146" t="str">
        <f>IF(ISBLANK('Daily Data'!M15),"",K14-L14)</f>
        <v/>
      </c>
    </row>
    <row r="15" spans="2:14" x14ac:dyDescent="0.15">
      <c r="B15" s="143" t="str">
        <f>IF(ISBLANK('Daily Data'!B16),"",'Daily Data'!B16)</f>
        <v/>
      </c>
      <c r="C15" s="144" t="str">
        <f>IF(ISBLANK('Daily Data'!L16),"",'Daily Data'!L16)</f>
        <v/>
      </c>
      <c r="D15" s="145" t="str">
        <f>IF('Daily Data'!O16="yes",0,IF(ISBLANK('Daily Data'!G16),"",'Daily Data'!G16))</f>
        <v/>
      </c>
      <c r="E15" s="146" t="str">
        <f>IF(ISBLANK('Daily Data'!L16),"",Tuesday!C15-D15)</f>
        <v/>
      </c>
      <c r="F15" s="144" t="str">
        <f>IF(ISBLANK('Daily Data'!N16),"",'Daily Data'!N16)</f>
        <v/>
      </c>
      <c r="G15" s="147" t="str">
        <f>IF(ISBLANK('Daily Data'!L16),"",Tuesday!F15-E15)</f>
        <v/>
      </c>
      <c r="I15" s="148"/>
      <c r="K15" s="144" t="str">
        <f>IF(ISBLANK('Daily Data'!M16),"",'Daily Data'!M16)</f>
        <v/>
      </c>
      <c r="L15" s="145" t="str">
        <f>IF('Daily Data'!O16="YES",0,IF(ISBLANK('Daily Data'!H16),"",'Daily Data'!H16))</f>
        <v/>
      </c>
      <c r="M15" s="146" t="str">
        <f>IF(ISBLANK('Daily Data'!M16),"",K15-L15)</f>
        <v/>
      </c>
    </row>
    <row r="16" spans="2:14" x14ac:dyDescent="0.15">
      <c r="B16" s="143" t="str">
        <f>IF(ISBLANK('Daily Data'!B17),"",'Daily Data'!B17)</f>
        <v/>
      </c>
      <c r="C16" s="144" t="str">
        <f>IF(ISBLANK('Daily Data'!L17),"",'Daily Data'!L17)</f>
        <v/>
      </c>
      <c r="D16" s="145" t="str">
        <f>IF('Daily Data'!O17="yes",0,IF(ISBLANK('Daily Data'!G17),"",'Daily Data'!G17))</f>
        <v/>
      </c>
      <c r="E16" s="146" t="str">
        <f>IF(ISBLANK('Daily Data'!L17),"",Tuesday!C16-D16)</f>
        <v/>
      </c>
      <c r="F16" s="144" t="str">
        <f>IF(ISBLANK('Daily Data'!N17),"",'Daily Data'!N17)</f>
        <v/>
      </c>
      <c r="G16" s="147" t="str">
        <f>IF(ISBLANK('Daily Data'!L17),"",Tuesday!F16-E16)</f>
        <v/>
      </c>
      <c r="I16" s="148"/>
      <c r="K16" s="144" t="str">
        <f>IF(ISBLANK('Daily Data'!M17),"",'Daily Data'!M17)</f>
        <v/>
      </c>
      <c r="L16" s="145" t="str">
        <f>IF('Daily Data'!O17="YES",0,IF(ISBLANK('Daily Data'!H17),"",'Daily Data'!H17))</f>
        <v/>
      </c>
      <c r="M16" s="146" t="str">
        <f>IF(ISBLANK('Daily Data'!M17),"",K16-L16)</f>
        <v/>
      </c>
    </row>
    <row r="17" spans="2:13" x14ac:dyDescent="0.15">
      <c r="B17" s="143" t="str">
        <f>IF(ISBLANK('Daily Data'!B18),"",'Daily Data'!B18)</f>
        <v/>
      </c>
      <c r="C17" s="144" t="str">
        <f>IF(ISBLANK('Daily Data'!L18),"",'Daily Data'!L18)</f>
        <v/>
      </c>
      <c r="D17" s="145" t="str">
        <f>IF('Daily Data'!O18="yes",0,IF(ISBLANK('Daily Data'!G18),"",'Daily Data'!G18))</f>
        <v/>
      </c>
      <c r="E17" s="146" t="str">
        <f>IF(ISBLANK('Daily Data'!L18),"",Tuesday!C17-D17)</f>
        <v/>
      </c>
      <c r="F17" s="144" t="str">
        <f>IF(ISBLANK('Daily Data'!N18),"",'Daily Data'!N18)</f>
        <v/>
      </c>
      <c r="G17" s="147" t="str">
        <f>IF(ISBLANK('Daily Data'!L18),"",Tuesday!F17-E17)</f>
        <v/>
      </c>
      <c r="I17" s="148"/>
      <c r="K17" s="144" t="str">
        <f>IF(ISBLANK('Daily Data'!M18),"",'Daily Data'!M18)</f>
        <v/>
      </c>
      <c r="L17" s="145" t="str">
        <f>IF('Daily Data'!O18="YES",0,IF(ISBLANK('Daily Data'!H18),"",'Daily Data'!H18))</f>
        <v/>
      </c>
      <c r="M17" s="146" t="str">
        <f>IF(ISBLANK('Daily Data'!M18),"",K17-L17)</f>
        <v/>
      </c>
    </row>
    <row r="18" spans="2:13" x14ac:dyDescent="0.15">
      <c r="B18" s="143" t="str">
        <f>IF(ISBLANK('Daily Data'!B19),"",'Daily Data'!B19)</f>
        <v/>
      </c>
      <c r="C18" s="144" t="str">
        <f>IF(ISBLANK('Daily Data'!L19),"",'Daily Data'!L19)</f>
        <v/>
      </c>
      <c r="D18" s="145" t="str">
        <f>IF('Daily Data'!O19="yes",0,IF(ISBLANK('Daily Data'!G19),"",'Daily Data'!G19))</f>
        <v/>
      </c>
      <c r="E18" s="146" t="str">
        <f>IF(ISBLANK('Daily Data'!L19),"",Tuesday!C18-D18)</f>
        <v/>
      </c>
      <c r="F18" s="144" t="str">
        <f>IF(ISBLANK('Daily Data'!N19),"",'Daily Data'!N19)</f>
        <v/>
      </c>
      <c r="G18" s="147" t="str">
        <f>IF(ISBLANK('Daily Data'!L19),"",Tuesday!F18-E18)</f>
        <v/>
      </c>
      <c r="I18" s="148"/>
      <c r="K18" s="144" t="str">
        <f>IF(ISBLANK('Daily Data'!M19),"",'Daily Data'!M19)</f>
        <v/>
      </c>
      <c r="L18" s="145" t="str">
        <f>IF('Daily Data'!O19="YES",0,IF(ISBLANK('Daily Data'!H19),"",'Daily Data'!H19))</f>
        <v/>
      </c>
      <c r="M18" s="146" t="str">
        <f>IF(ISBLANK('Daily Data'!M19),"",K18-L18)</f>
        <v/>
      </c>
    </row>
    <row r="19" spans="2:13" x14ac:dyDescent="0.15">
      <c r="B19" s="143" t="str">
        <f>IF(ISBLANK('Daily Data'!B20),"",'Daily Data'!B20)</f>
        <v/>
      </c>
      <c r="C19" s="144" t="str">
        <f>IF(ISBLANK('Daily Data'!L20),"",'Daily Data'!L20)</f>
        <v/>
      </c>
      <c r="D19" s="145" t="str">
        <f>IF('Daily Data'!O20="yes",0,IF(ISBLANK('Daily Data'!G20),"",'Daily Data'!G20))</f>
        <v/>
      </c>
      <c r="E19" s="146" t="str">
        <f>IF(ISBLANK('Daily Data'!L20),"",Tuesday!C19-D19)</f>
        <v/>
      </c>
      <c r="F19" s="144" t="str">
        <f>IF(ISBLANK('Daily Data'!N20),"",'Daily Data'!N20)</f>
        <v/>
      </c>
      <c r="G19" s="147" t="str">
        <f>IF(ISBLANK('Daily Data'!L20),"",Tuesday!F19-E19)</f>
        <v/>
      </c>
      <c r="I19" s="148"/>
      <c r="K19" s="144" t="str">
        <f>IF(ISBLANK('Daily Data'!M20),"",'Daily Data'!M20)</f>
        <v/>
      </c>
      <c r="L19" s="145" t="str">
        <f>IF('Daily Data'!O20="YES",0,IF(ISBLANK('Daily Data'!H20),"",'Daily Data'!H20))</f>
        <v/>
      </c>
      <c r="M19" s="146" t="str">
        <f>IF(ISBLANK('Daily Data'!M20),"",K19-L19)</f>
        <v/>
      </c>
    </row>
    <row r="20" spans="2:13" x14ac:dyDescent="0.15">
      <c r="B20" s="143" t="str">
        <f>IF(ISBLANK('Daily Data'!B21),"",'Daily Data'!B21)</f>
        <v/>
      </c>
      <c r="C20" s="144" t="str">
        <f>IF(ISBLANK('Daily Data'!L21),"",'Daily Data'!L21)</f>
        <v/>
      </c>
      <c r="D20" s="145" t="str">
        <f>IF('Daily Data'!O21="yes",0,IF(ISBLANK('Daily Data'!G21),"",'Daily Data'!G21))</f>
        <v/>
      </c>
      <c r="E20" s="146" t="str">
        <f>IF(ISBLANK('Daily Data'!L21),"",Tuesday!C20-D20)</f>
        <v/>
      </c>
      <c r="F20" s="144" t="str">
        <f>IF(ISBLANK('Daily Data'!N21),"",'Daily Data'!N21)</f>
        <v/>
      </c>
      <c r="G20" s="147" t="str">
        <f>IF(ISBLANK('Daily Data'!L21),"",Tuesday!F20-E20)</f>
        <v/>
      </c>
      <c r="I20" s="148"/>
      <c r="K20" s="144" t="str">
        <f>IF(ISBLANK('Daily Data'!M21),"",'Daily Data'!M21)</f>
        <v/>
      </c>
      <c r="L20" s="145" t="str">
        <f>IF('Daily Data'!O21="YES",0,IF(ISBLANK('Daily Data'!H21),"",'Daily Data'!H21))</f>
        <v/>
      </c>
      <c r="M20" s="146" t="str">
        <f>IF(ISBLANK('Daily Data'!M21),"",K20-L20)</f>
        <v/>
      </c>
    </row>
    <row r="21" spans="2:13" x14ac:dyDescent="0.15">
      <c r="B21" s="143" t="str">
        <f>IF(ISBLANK('Daily Data'!B22),"",'Daily Data'!B22)</f>
        <v/>
      </c>
      <c r="C21" s="144" t="str">
        <f>IF(ISBLANK('Daily Data'!L22),"",'Daily Data'!L22)</f>
        <v/>
      </c>
      <c r="D21" s="145" t="str">
        <f>IF('Daily Data'!O22="yes",0,IF(ISBLANK('Daily Data'!G22),"",'Daily Data'!G22))</f>
        <v/>
      </c>
      <c r="E21" s="146" t="str">
        <f>IF(ISBLANK('Daily Data'!L22),"",Tuesday!C21-D21)</f>
        <v/>
      </c>
      <c r="F21" s="144" t="str">
        <f>IF(ISBLANK('Daily Data'!N22),"",'Daily Data'!N22)</f>
        <v/>
      </c>
      <c r="G21" s="147" t="str">
        <f>IF(ISBLANK('Daily Data'!L22),"",Tuesday!F21-E21)</f>
        <v/>
      </c>
      <c r="I21" s="148"/>
      <c r="K21" s="144" t="str">
        <f>IF(ISBLANK('Daily Data'!M22),"",'Daily Data'!M22)</f>
        <v/>
      </c>
      <c r="L21" s="145" t="str">
        <f>IF('Daily Data'!O22="YES",0,IF(ISBLANK('Daily Data'!H22),"",'Daily Data'!H22))</f>
        <v/>
      </c>
      <c r="M21" s="146" t="str">
        <f>IF(ISBLANK('Daily Data'!M22),"",K21-L21)</f>
        <v/>
      </c>
    </row>
    <row r="22" spans="2:13" x14ac:dyDescent="0.15">
      <c r="B22" s="143" t="str">
        <f>IF(ISBLANK('Daily Data'!B23),"",'Daily Data'!B23)</f>
        <v/>
      </c>
      <c r="C22" s="144" t="str">
        <f>IF(ISBLANK('Daily Data'!L23),"",'Daily Data'!L23)</f>
        <v/>
      </c>
      <c r="D22" s="145" t="str">
        <f>IF('Daily Data'!O23="yes",0,IF(ISBLANK('Daily Data'!G23),"",'Daily Data'!G23))</f>
        <v/>
      </c>
      <c r="E22" s="146" t="str">
        <f>IF(ISBLANK('Daily Data'!L23),"",Tuesday!C22-D22)</f>
        <v/>
      </c>
      <c r="F22" s="144" t="str">
        <f>IF(ISBLANK('Daily Data'!N23),"",'Daily Data'!N23)</f>
        <v/>
      </c>
      <c r="G22" s="147" t="str">
        <f>IF(ISBLANK('Daily Data'!L23),"",Tuesday!F22-E22)</f>
        <v/>
      </c>
      <c r="I22" s="148"/>
      <c r="K22" s="144" t="str">
        <f>IF(ISBLANK('Daily Data'!M23),"",'Daily Data'!M23)</f>
        <v/>
      </c>
      <c r="L22" s="145" t="str">
        <f>IF('Daily Data'!O23="YES",0,IF(ISBLANK('Daily Data'!H23),"",'Daily Data'!H23))</f>
        <v/>
      </c>
      <c r="M22" s="146" t="str">
        <f>IF(ISBLANK('Daily Data'!M23),"",K22-L22)</f>
        <v/>
      </c>
    </row>
    <row r="23" spans="2:13" x14ac:dyDescent="0.15">
      <c r="B23" s="143" t="str">
        <f>IF(ISBLANK('Daily Data'!B24),"",'Daily Data'!B24)</f>
        <v/>
      </c>
      <c r="C23" s="144" t="str">
        <f>IF(ISBLANK('Daily Data'!L24),"",'Daily Data'!L24)</f>
        <v/>
      </c>
      <c r="D23" s="145" t="str">
        <f>IF('Daily Data'!O24="yes",0,IF(ISBLANK('Daily Data'!G24),"",'Daily Data'!G24))</f>
        <v/>
      </c>
      <c r="E23" s="146" t="str">
        <f>IF(ISBLANK('Daily Data'!L24),"",Tuesday!C23-D23)</f>
        <v/>
      </c>
      <c r="F23" s="144" t="str">
        <f>IF(ISBLANK('Daily Data'!N24),"",'Daily Data'!N24)</f>
        <v/>
      </c>
      <c r="G23" s="147" t="str">
        <f>IF(ISBLANK('Daily Data'!L24),"",Tuesday!F23-E23)</f>
        <v/>
      </c>
      <c r="I23" s="148"/>
      <c r="K23" s="144" t="str">
        <f>IF(ISBLANK('Daily Data'!M24),"",'Daily Data'!M24)</f>
        <v/>
      </c>
      <c r="L23" s="145" t="str">
        <f>IF('Daily Data'!O24="YES",0,IF(ISBLANK('Daily Data'!H24),"",'Daily Data'!H24))</f>
        <v/>
      </c>
      <c r="M23" s="146" t="str">
        <f>IF(ISBLANK('Daily Data'!M24),"",K23-L23)</f>
        <v/>
      </c>
    </row>
    <row r="24" spans="2:13" x14ac:dyDescent="0.15">
      <c r="B24" s="143" t="str">
        <f>IF(ISBLANK('Daily Data'!B25),"",'Daily Data'!B25)</f>
        <v/>
      </c>
      <c r="C24" s="144" t="str">
        <f>IF(ISBLANK('Daily Data'!L25),"",'Daily Data'!L25)</f>
        <v/>
      </c>
      <c r="D24" s="145" t="str">
        <f>IF('Daily Data'!O25="yes",0,IF(ISBLANK('Daily Data'!G25),"",'Daily Data'!G25))</f>
        <v/>
      </c>
      <c r="E24" s="146" t="str">
        <f>IF(ISBLANK('Daily Data'!L25),"",Tuesday!C24-D24)</f>
        <v/>
      </c>
      <c r="F24" s="144" t="str">
        <f>IF(ISBLANK('Daily Data'!N25),"",'Daily Data'!N25)</f>
        <v/>
      </c>
      <c r="G24" s="147" t="str">
        <f>IF(ISBLANK('Daily Data'!L25),"",Tuesday!F24-E24)</f>
        <v/>
      </c>
      <c r="I24" s="148"/>
      <c r="K24" s="144" t="str">
        <f>IF(ISBLANK('Daily Data'!M25),"",'Daily Data'!M25)</f>
        <v/>
      </c>
      <c r="L24" s="145" t="str">
        <f>IF('Daily Data'!O25="YES",0,IF(ISBLANK('Daily Data'!H25),"",'Daily Data'!H25))</f>
        <v/>
      </c>
      <c r="M24" s="146" t="str">
        <f>IF(ISBLANK('Daily Data'!M25),"",K24-L24)</f>
        <v/>
      </c>
    </row>
    <row r="25" spans="2:13" x14ac:dyDescent="0.15">
      <c r="B25" s="143" t="str">
        <f>IF(ISBLANK('Daily Data'!B26),"",'Daily Data'!B26)</f>
        <v/>
      </c>
      <c r="C25" s="144" t="str">
        <f>IF(ISBLANK('Daily Data'!L26),"",'Daily Data'!L26)</f>
        <v/>
      </c>
      <c r="D25" s="145" t="str">
        <f>IF('Daily Data'!O26="yes",0,IF(ISBLANK('Daily Data'!G26),"",'Daily Data'!G26))</f>
        <v/>
      </c>
      <c r="E25" s="146" t="str">
        <f>IF(ISBLANK('Daily Data'!L26),"",Tuesday!C25-D25)</f>
        <v/>
      </c>
      <c r="F25" s="144" t="str">
        <f>IF(ISBLANK('Daily Data'!N26),"",'Daily Data'!N26)</f>
        <v/>
      </c>
      <c r="G25" s="147" t="str">
        <f>IF(ISBLANK('Daily Data'!L26),"",Tuesday!F25-E25)</f>
        <v/>
      </c>
      <c r="I25" s="148"/>
      <c r="K25" s="144" t="str">
        <f>IF(ISBLANK('Daily Data'!M26),"",'Daily Data'!M26)</f>
        <v/>
      </c>
      <c r="L25" s="145" t="str">
        <f>IF('Daily Data'!O26="YES",0,IF(ISBLANK('Daily Data'!H26),"",'Daily Data'!H26))</f>
        <v/>
      </c>
      <c r="M25" s="146" t="str">
        <f>IF(ISBLANK('Daily Data'!M26),"",K25-L25)</f>
        <v/>
      </c>
    </row>
    <row r="26" spans="2:13" x14ac:dyDescent="0.15">
      <c r="B26" s="143" t="str">
        <f>IF(ISBLANK('Daily Data'!B27),"",'Daily Data'!B27)</f>
        <v/>
      </c>
      <c r="C26" s="144" t="str">
        <f>IF(ISBLANK('Daily Data'!L27),"",'Daily Data'!L27)</f>
        <v/>
      </c>
      <c r="D26" s="145" t="str">
        <f>IF('Daily Data'!O27="yes",0,IF(ISBLANK('Daily Data'!G27),"",'Daily Data'!G27))</f>
        <v/>
      </c>
      <c r="E26" s="146" t="str">
        <f>IF(ISBLANK('Daily Data'!L27),"",Tuesday!C26-D26)</f>
        <v/>
      </c>
      <c r="F26" s="144" t="str">
        <f>IF(ISBLANK('Daily Data'!N27),"",'Daily Data'!N27)</f>
        <v/>
      </c>
      <c r="G26" s="147" t="str">
        <f>IF(ISBLANK('Daily Data'!L27),"",Tuesday!F26-E26)</f>
        <v/>
      </c>
      <c r="I26" s="148"/>
      <c r="K26" s="144" t="str">
        <f>IF(ISBLANK('Daily Data'!M27),"",'Daily Data'!M27)</f>
        <v/>
      </c>
      <c r="L26" s="145" t="str">
        <f>IF('Daily Data'!O27="YES",0,IF(ISBLANK('Daily Data'!H27),"",'Daily Data'!H27))</f>
        <v/>
      </c>
      <c r="M26" s="146" t="str">
        <f>IF(ISBLANK('Daily Data'!M27),"",K26-L26)</f>
        <v/>
      </c>
    </row>
    <row r="27" spans="2:13" x14ac:dyDescent="0.15">
      <c r="B27" s="143" t="str">
        <f>IF(ISBLANK('Daily Data'!B28),"",'Daily Data'!B28)</f>
        <v/>
      </c>
      <c r="C27" s="144" t="str">
        <f>IF(ISBLANK('Daily Data'!L28),"",'Daily Data'!L28)</f>
        <v/>
      </c>
      <c r="D27" s="145" t="str">
        <f>IF('Daily Data'!O28="yes",0,IF(ISBLANK('Daily Data'!G28),"",'Daily Data'!G28))</f>
        <v/>
      </c>
      <c r="E27" s="146" t="str">
        <f>IF(ISBLANK('Daily Data'!L28),"",Tuesday!C27-D27)</f>
        <v/>
      </c>
      <c r="F27" s="144" t="str">
        <f>IF(ISBLANK('Daily Data'!N28),"",'Daily Data'!N28)</f>
        <v/>
      </c>
      <c r="G27" s="147" t="str">
        <f>IF(ISBLANK('Daily Data'!L28),"",Tuesday!F27-E27)</f>
        <v/>
      </c>
      <c r="I27" s="148"/>
      <c r="K27" s="144" t="str">
        <f>IF(ISBLANK('Daily Data'!M28),"",'Daily Data'!M28)</f>
        <v/>
      </c>
      <c r="L27" s="145" t="str">
        <f>IF('Daily Data'!O28="YES",0,IF(ISBLANK('Daily Data'!H28),"",'Daily Data'!H28))</f>
        <v/>
      </c>
      <c r="M27" s="146" t="str">
        <f>IF(ISBLANK('Daily Data'!M28),"",K27-L27)</f>
        <v/>
      </c>
    </row>
    <row r="28" spans="2:13" x14ac:dyDescent="0.15">
      <c r="B28" s="143" t="str">
        <f>IF(ISBLANK('Daily Data'!B29),"",'Daily Data'!B29)</f>
        <v/>
      </c>
      <c r="C28" s="144" t="str">
        <f>IF(ISBLANK('Daily Data'!L29),"",'Daily Data'!L29)</f>
        <v/>
      </c>
      <c r="D28" s="145" t="str">
        <f>IF('Daily Data'!O29="yes",0,IF(ISBLANK('Daily Data'!G29),"",'Daily Data'!G29))</f>
        <v/>
      </c>
      <c r="E28" s="146" t="str">
        <f>IF(ISBLANK('Daily Data'!L29),"",Tuesday!C28-D28)</f>
        <v/>
      </c>
      <c r="F28" s="144" t="str">
        <f>IF(ISBLANK('Daily Data'!N29),"",'Daily Data'!N29)</f>
        <v/>
      </c>
      <c r="G28" s="147" t="str">
        <f>IF(ISBLANK('Daily Data'!L29),"",Tuesday!F28-E28)</f>
        <v/>
      </c>
      <c r="I28" s="148"/>
      <c r="K28" s="144" t="str">
        <f>IF(ISBLANK('Daily Data'!M29),"",'Daily Data'!M29)</f>
        <v/>
      </c>
      <c r="L28" s="145" t="str">
        <f>IF('Daily Data'!O29="YES",0,IF(ISBLANK('Daily Data'!H29),"",'Daily Data'!H29))</f>
        <v/>
      </c>
      <c r="M28" s="146" t="str">
        <f>IF(ISBLANK('Daily Data'!M29),"",K28-L28)</f>
        <v/>
      </c>
    </row>
    <row r="29" spans="2:13" x14ac:dyDescent="0.15">
      <c r="B29" s="143" t="str">
        <f>IF(ISBLANK('Daily Data'!B30),"",'Daily Data'!B30)</f>
        <v/>
      </c>
      <c r="C29" s="144" t="str">
        <f>IF(ISBLANK('Daily Data'!L30),"",'Daily Data'!L30)</f>
        <v/>
      </c>
      <c r="D29" s="145" t="str">
        <f>IF('Daily Data'!O30="yes",0,IF(ISBLANK('Daily Data'!G30),"",'Daily Data'!G30))</f>
        <v/>
      </c>
      <c r="E29" s="146" t="str">
        <f>IF(ISBLANK('Daily Data'!L30),"",Tuesday!C29-D29)</f>
        <v/>
      </c>
      <c r="F29" s="144" t="str">
        <f>IF(ISBLANK('Daily Data'!N30),"",'Daily Data'!N30)</f>
        <v/>
      </c>
      <c r="G29" s="147" t="str">
        <f>IF(ISBLANK('Daily Data'!L30),"",Tuesday!F29-E29)</f>
        <v/>
      </c>
      <c r="I29" s="148"/>
      <c r="K29" s="144" t="str">
        <f>IF(ISBLANK('Daily Data'!M30),"",'Daily Data'!M30)</f>
        <v/>
      </c>
      <c r="L29" s="145" t="str">
        <f>IF('Daily Data'!O30="YES",0,IF(ISBLANK('Daily Data'!H30),"",'Daily Data'!H30))</f>
        <v/>
      </c>
      <c r="M29" s="146" t="str">
        <f>IF(ISBLANK('Daily Data'!M30),"",K29-L29)</f>
        <v/>
      </c>
    </row>
    <row r="30" spans="2:13" x14ac:dyDescent="0.15">
      <c r="B30" s="143" t="str">
        <f>IF(ISBLANK('Daily Data'!B31),"",'Daily Data'!B31)</f>
        <v/>
      </c>
      <c r="C30" s="144" t="str">
        <f>IF(ISBLANK('Daily Data'!L31),"",'Daily Data'!L31)</f>
        <v/>
      </c>
      <c r="D30" s="145" t="str">
        <f>IF('Daily Data'!O31="yes",0,IF(ISBLANK('Daily Data'!G31),"",'Daily Data'!G31))</f>
        <v/>
      </c>
      <c r="E30" s="146" t="str">
        <f>IF(ISBLANK('Daily Data'!L31),"",Tuesday!C30-D30)</f>
        <v/>
      </c>
      <c r="F30" s="144" t="str">
        <f>IF(ISBLANK('Daily Data'!N31),"",'Daily Data'!N31)</f>
        <v/>
      </c>
      <c r="G30" s="147" t="str">
        <f>IF(ISBLANK('Daily Data'!L31),"",Tuesday!F30-E30)</f>
        <v/>
      </c>
      <c r="I30" s="148"/>
      <c r="K30" s="144" t="str">
        <f>IF(ISBLANK('Daily Data'!M31),"",'Daily Data'!M31)</f>
        <v/>
      </c>
      <c r="L30" s="145" t="str">
        <f>IF('Daily Data'!O31="YES",0,IF(ISBLANK('Daily Data'!H31),"",'Daily Data'!H31))</f>
        <v/>
      </c>
      <c r="M30" s="146" t="str">
        <f>IF(ISBLANK('Daily Data'!M31),"",K30-L30)</f>
        <v/>
      </c>
    </row>
    <row r="31" spans="2:13" x14ac:dyDescent="0.15">
      <c r="B31" s="143" t="str">
        <f>IF(ISBLANK('Daily Data'!B32),"",'Daily Data'!B32)</f>
        <v/>
      </c>
      <c r="C31" s="144" t="str">
        <f>IF(ISBLANK('Daily Data'!L32),"",'Daily Data'!L32)</f>
        <v/>
      </c>
      <c r="D31" s="145" t="str">
        <f>IF('Daily Data'!O32="yes",0,IF(ISBLANK('Daily Data'!G32),"",'Daily Data'!G32))</f>
        <v/>
      </c>
      <c r="E31" s="146" t="str">
        <f>IF(ISBLANK('Daily Data'!L32),"",Tuesday!C31-D31)</f>
        <v/>
      </c>
      <c r="F31" s="144" t="str">
        <f>IF(ISBLANK('Daily Data'!N32),"",'Daily Data'!N32)</f>
        <v/>
      </c>
      <c r="G31" s="147" t="str">
        <f>IF(ISBLANK('Daily Data'!L32),"",Tuesday!F31-E31)</f>
        <v/>
      </c>
      <c r="I31" s="148"/>
      <c r="K31" s="144" t="str">
        <f>IF(ISBLANK('Daily Data'!M32),"",'Daily Data'!M32)</f>
        <v/>
      </c>
      <c r="L31" s="145" t="str">
        <f>IF('Daily Data'!O32="YES",0,IF(ISBLANK('Daily Data'!H32),"",'Daily Data'!H32))</f>
        <v/>
      </c>
      <c r="M31" s="146" t="str">
        <f>IF(ISBLANK('Daily Data'!M32),"",K31-L31)</f>
        <v/>
      </c>
    </row>
    <row r="32" spans="2:13" ht="21" thickBot="1" x14ac:dyDescent="0.2">
      <c r="B32" s="143" t="str">
        <f>IF(ISBLANK('Daily Data'!B33),"",'Daily Data'!B33)</f>
        <v/>
      </c>
      <c r="C32" s="149" t="str">
        <f>IF(ISBLANK('Daily Data'!L33),"",'Daily Data'!L33)</f>
        <v/>
      </c>
      <c r="D32" s="150" t="str">
        <f>IF('Daily Data'!O33="yes",0,IF(ISBLANK('Daily Data'!G33),"",'Daily Data'!G33))</f>
        <v/>
      </c>
      <c r="E32" s="151" t="str">
        <f>IF(ISBLANK('Daily Data'!L33),"",Tuesday!C32-D32)</f>
        <v/>
      </c>
      <c r="F32" s="144" t="str">
        <f>IF(ISBLANK('Daily Data'!N33),"",'Daily Data'!N33)</f>
        <v/>
      </c>
      <c r="G32" s="147" t="str">
        <f>IF(ISBLANK('Daily Data'!L33),"",Tuesday!F32-E32)</f>
        <v/>
      </c>
      <c r="I32" s="152"/>
      <c r="K32" s="149" t="str">
        <f>IF(ISBLANK('Daily Data'!M33),"",'Daily Data'!M33)</f>
        <v/>
      </c>
      <c r="L32" s="150" t="str">
        <f>IF('Daily Data'!O33="YES",0,IF(ISBLANK('Daily Data'!H33),"",'Daily Data'!H33))</f>
        <v/>
      </c>
      <c r="M32" s="151" t="str">
        <f>IF(ISBLANK('Daily Data'!M33),"",K32-L32)</f>
        <v/>
      </c>
    </row>
    <row r="33" spans="2:14" ht="21" thickBot="1" x14ac:dyDescent="0.35">
      <c r="B33" s="153" t="s">
        <v>91</v>
      </c>
      <c r="D33" s="154" t="s">
        <v>9</v>
      </c>
      <c r="E33" s="155" t="str">
        <f>IF(SUM(C8:C32)&gt;0,SUM(E8:E32),"")</f>
        <v/>
      </c>
      <c r="F33" s="156" t="str">
        <f>IF(SUM(C8:C32)&gt;0,SUM(F8:F32),"")</f>
        <v/>
      </c>
      <c r="G33" s="147" t="str">
        <f>IF(SUM(C8:C32)&gt;0,SUM(G8:G32),"")</f>
        <v/>
      </c>
      <c r="H33" s="36"/>
      <c r="I33" s="157" t="str">
        <f>IF(SUM(I34:I36)&gt;0,(I36-I35),"")</f>
        <v/>
      </c>
      <c r="J33" s="135"/>
      <c r="M33" s="158" t="str">
        <f>IF(SUM(K8:K32)&gt;0,SUM(M8:M32),"")</f>
        <v/>
      </c>
      <c r="N33" s="135" t="s">
        <v>12</v>
      </c>
    </row>
    <row r="34" spans="2:14" x14ac:dyDescent="0.3">
      <c r="B34" s="153"/>
      <c r="D34" s="154"/>
      <c r="E34" s="159"/>
      <c r="F34" s="159"/>
      <c r="G34" s="159"/>
      <c r="H34" s="161" t="s">
        <v>79</v>
      </c>
      <c r="I34" s="162"/>
      <c r="J34" s="135"/>
      <c r="M34" s="159"/>
      <c r="N34" s="135"/>
    </row>
    <row r="35" spans="2:14" ht="21" thickBot="1" x14ac:dyDescent="0.35">
      <c r="B35" s="153"/>
      <c r="D35" s="154"/>
      <c r="E35" s="159"/>
      <c r="F35" s="159"/>
      <c r="G35" s="159"/>
      <c r="H35" s="161" t="s">
        <v>94</v>
      </c>
      <c r="I35" s="163" t="str">
        <f>IF(ISBLANK('Daily Data'!N35),"",'Daily Data'!N34)</f>
        <v/>
      </c>
      <c r="J35" s="135"/>
      <c r="M35" s="159"/>
      <c r="N35" s="135"/>
    </row>
    <row r="36" spans="2:14" ht="21" thickBot="1" x14ac:dyDescent="0.35">
      <c r="B36" s="153"/>
      <c r="D36" s="154"/>
      <c r="E36" s="159"/>
      <c r="F36" s="159"/>
      <c r="G36" s="159"/>
      <c r="H36" s="161" t="s">
        <v>95</v>
      </c>
      <c r="I36" s="157" t="str">
        <f>IF(ISBLANK('Daily Data'!N35),"",'Daily Data'!N35)</f>
        <v/>
      </c>
      <c r="J36" s="135" t="s">
        <v>10</v>
      </c>
      <c r="M36" s="159"/>
      <c r="N36" s="135"/>
    </row>
    <row r="37" spans="2:14" x14ac:dyDescent="0.15">
      <c r="B37" s="164" t="s">
        <v>13</v>
      </c>
    </row>
    <row r="38" spans="2:14" ht="21" thickBot="1" x14ac:dyDescent="0.2">
      <c r="C38" s="165" t="str">
        <f>E33</f>
        <v/>
      </c>
      <c r="D38" s="122" t="s">
        <v>14</v>
      </c>
      <c r="E38" s="165" t="str">
        <f>I36</f>
        <v/>
      </c>
      <c r="F38" s="122" t="s">
        <v>15</v>
      </c>
      <c r="G38" s="123"/>
      <c r="H38" s="135"/>
      <c r="I38" s="165" t="str">
        <f>IF(SUM(C8:C32)&gt;0,(C38-E38),"")</f>
        <v/>
      </c>
      <c r="J38" s="153" t="s">
        <v>99</v>
      </c>
      <c r="K38" s="135"/>
    </row>
    <row r="39" spans="2:14" s="135" customFormat="1" ht="20.25" customHeight="1" x14ac:dyDescent="0.15">
      <c r="C39" s="135" t="s">
        <v>9</v>
      </c>
      <c r="E39" s="135" t="s">
        <v>10</v>
      </c>
      <c r="G39" s="166"/>
      <c r="K39" s="167"/>
      <c r="L39" s="167"/>
      <c r="M39" s="167"/>
    </row>
    <row r="40" spans="2:14" s="135" customFormat="1" x14ac:dyDescent="0.15">
      <c r="G40" s="166"/>
      <c r="K40" s="168" t="s">
        <v>49</v>
      </c>
      <c r="L40" s="169"/>
      <c r="M40" s="170"/>
    </row>
    <row r="41" spans="2:14" ht="21" thickBot="1" x14ac:dyDescent="0.2">
      <c r="C41" s="165" t="str">
        <f>E33</f>
        <v/>
      </c>
      <c r="D41" s="122" t="s">
        <v>14</v>
      </c>
      <c r="E41" s="165" t="str">
        <f>M33</f>
        <v/>
      </c>
      <c r="F41" s="122" t="s">
        <v>15</v>
      </c>
      <c r="G41" s="171" t="str">
        <f>IF(SUM(C8:C32)&gt;0,(C41-E41),"")</f>
        <v/>
      </c>
      <c r="H41" s="122" t="s">
        <v>98</v>
      </c>
      <c r="I41" s="165" t="str">
        <f>IF(SUM(C8:C32)&gt;0,(-G41*0.15),"")</f>
        <v/>
      </c>
      <c r="J41" s="172" t="s">
        <v>82</v>
      </c>
      <c r="K41" s="173" t="s">
        <v>96</v>
      </c>
      <c r="L41" s="174"/>
      <c r="M41" s="175"/>
    </row>
    <row r="42" spans="2:14" s="135" customFormat="1" x14ac:dyDescent="0.15">
      <c r="C42" s="135" t="s">
        <v>9</v>
      </c>
      <c r="E42" s="135" t="s">
        <v>12</v>
      </c>
      <c r="G42" s="135" t="s">
        <v>16</v>
      </c>
      <c r="H42" s="122"/>
      <c r="K42" s="176" t="s">
        <v>97</v>
      </c>
      <c r="L42" s="127"/>
      <c r="M42" s="177"/>
    </row>
    <row r="43" spans="2:14" s="135" customFormat="1" x14ac:dyDescent="0.15">
      <c r="H43" s="122"/>
    </row>
    <row r="44" spans="2:14" ht="21" thickBot="1" x14ac:dyDescent="0.2">
      <c r="H44" s="178"/>
      <c r="I44" s="165" t="str">
        <f>IF(SUM(C8:C32)&gt;0,(I38+I41),"")</f>
        <v/>
      </c>
      <c r="J44" s="178" t="s">
        <v>15</v>
      </c>
      <c r="K44" s="153" t="s">
        <v>18</v>
      </c>
    </row>
    <row r="45" spans="2:14" x14ac:dyDescent="0.15">
      <c r="B45" s="179"/>
      <c r="C45" s="179"/>
      <c r="D45" s="179"/>
      <c r="E45" s="179"/>
      <c r="F45" s="179"/>
      <c r="G45" s="179"/>
      <c r="H45" s="179"/>
      <c r="I45" s="179"/>
      <c r="J45" s="179"/>
      <c r="K45" s="181"/>
      <c r="L45" s="179"/>
      <c r="M45" s="179"/>
    </row>
    <row r="46" spans="2:14" ht="21" thickBot="1" x14ac:dyDescent="0.2">
      <c r="B46" s="183" t="s">
        <v>100</v>
      </c>
      <c r="C46" s="184"/>
      <c r="D46" s="184"/>
      <c r="E46" s="184"/>
      <c r="F46" s="184"/>
      <c r="G46" s="184"/>
      <c r="H46" s="186"/>
      <c r="I46" s="187">
        <f>IF(Monday!I44&gt;=0,0,Monday!I44)</f>
        <v>0</v>
      </c>
      <c r="J46" s="186" t="s">
        <v>14</v>
      </c>
      <c r="K46" s="183" t="s">
        <v>19</v>
      </c>
      <c r="L46" s="190"/>
      <c r="M46" s="184"/>
    </row>
    <row r="47" spans="2:14" x14ac:dyDescent="0.15">
      <c r="B47" s="184"/>
      <c r="C47" s="184"/>
      <c r="D47" s="184"/>
      <c r="E47" s="184"/>
      <c r="F47" s="184"/>
      <c r="G47" s="184"/>
      <c r="H47" s="184"/>
      <c r="I47" s="184"/>
      <c r="J47" s="184"/>
      <c r="K47" s="183"/>
      <c r="L47" s="184"/>
      <c r="M47" s="184"/>
    </row>
    <row r="48" spans="2:14" ht="21" thickBot="1" x14ac:dyDescent="0.2">
      <c r="B48" s="184"/>
      <c r="C48" s="184"/>
      <c r="D48" s="184"/>
      <c r="E48" s="184"/>
      <c r="F48" s="184"/>
      <c r="G48" s="184"/>
      <c r="H48" s="186"/>
      <c r="I48" s="187" t="str">
        <f>IF(SUM(C8:C32)&gt;0,(I44+I46),"")</f>
        <v/>
      </c>
      <c r="J48" s="186" t="s">
        <v>15</v>
      </c>
      <c r="K48" s="188" t="s">
        <v>20</v>
      </c>
      <c r="L48" s="184"/>
      <c r="M48" s="184"/>
    </row>
  </sheetData>
  <sheetProtection sheet="1" objects="1" scenarios="1" selectLockedCells="1" selectUnlockedCells="1"/>
  <customSheetViews>
    <customSheetView guid="{53395258-DBAA-429A-AE83-555B9B9DE7B8}" showGridLines="0" fitToPage="1">
      <selection activeCell="J6" sqref="J6"/>
      <pageMargins left="0.75" right="0.75" top="1" bottom="1" header="0.5" footer="0.5"/>
      <pageSetup scale="46" orientation="landscape" r:id="rId1"/>
      <headerFooter alignWithMargins="0"/>
    </customSheetView>
  </customSheetViews>
  <mergeCells count="10">
    <mergeCell ref="K6:K7"/>
    <mergeCell ref="L6:L7"/>
    <mergeCell ref="M6:M7"/>
    <mergeCell ref="B5:B7"/>
    <mergeCell ref="F5:F7"/>
    <mergeCell ref="G5:G7"/>
    <mergeCell ref="I5:I7"/>
    <mergeCell ref="C6:C7"/>
    <mergeCell ref="D6:D7"/>
    <mergeCell ref="E6:E7"/>
  </mergeCells>
  <phoneticPr fontId="2" type="noConversion"/>
  <pageMargins left="0.75" right="0.75" top="1" bottom="1" header="0.5" footer="0.5"/>
  <pageSetup scale="46"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48"/>
  <sheetViews>
    <sheetView showGridLines="0" zoomScale="70" zoomScaleNormal="70" zoomScaleSheetLayoutView="50" workbookViewId="0">
      <selection activeCell="D2" sqref="D2"/>
    </sheetView>
  </sheetViews>
  <sheetFormatPr defaultColWidth="8.88671875" defaultRowHeight="20.25" x14ac:dyDescent="0.15"/>
  <cols>
    <col min="1" max="1" width="3.77734375" style="122" customWidth="1"/>
    <col min="2" max="2" width="10.88671875" style="122" customWidth="1"/>
    <col min="3" max="7" width="18.77734375" style="122" customWidth="1"/>
    <col min="8" max="8" width="7.33203125" style="122" customWidth="1"/>
    <col min="9" max="9" width="18.77734375" style="122" customWidth="1"/>
    <col min="10" max="10" width="7.33203125" style="122" customWidth="1"/>
    <col min="11" max="13" width="18.77734375" style="122" customWidth="1"/>
    <col min="14" max="14" width="7.33203125" style="122" customWidth="1"/>
    <col min="15" max="16384" width="8.88671875" style="122"/>
  </cols>
  <sheetData>
    <row r="1" spans="2:14" x14ac:dyDescent="0.15">
      <c r="B1" s="121" t="s">
        <v>70</v>
      </c>
    </row>
    <row r="2" spans="2:14" x14ac:dyDescent="0.15">
      <c r="B2" s="121" t="s">
        <v>5</v>
      </c>
      <c r="D2" s="124" t="str">
        <f>IF('Daily Data'!C2="retailer Name","Retailer Name not entered yet",'Daily Data'!C2)</f>
        <v>Retailer Name not entered yet</v>
      </c>
      <c r="E2" s="124"/>
      <c r="F2" s="124"/>
      <c r="G2" s="125"/>
      <c r="H2" s="126" t="s">
        <v>22</v>
      </c>
      <c r="I2" s="127" t="s">
        <v>26</v>
      </c>
      <c r="K2" s="128" t="str">
        <f>IF('Daily Data'!C4="Enter Date","DATE NOT ENTERED",'Daily Data'!C4+3)</f>
        <v>DATE NOT ENTERED</v>
      </c>
      <c r="L2" s="128"/>
      <c r="M2" s="128"/>
    </row>
    <row r="3" spans="2:14" ht="21" thickBot="1" x14ac:dyDescent="0.2"/>
    <row r="4" spans="2:14" ht="21" thickBot="1" x14ac:dyDescent="0.2">
      <c r="C4" s="129" t="s">
        <v>103</v>
      </c>
      <c r="D4" s="130"/>
      <c r="E4" s="131"/>
      <c r="F4" s="132"/>
      <c r="G4" s="133"/>
      <c r="I4" s="134" t="s">
        <v>102</v>
      </c>
      <c r="K4" s="129" t="s">
        <v>101</v>
      </c>
      <c r="L4" s="130"/>
      <c r="M4" s="131"/>
      <c r="N4" s="135"/>
    </row>
    <row r="5" spans="2:14" x14ac:dyDescent="0.15">
      <c r="B5" s="244" t="s">
        <v>6</v>
      </c>
      <c r="C5" s="136"/>
      <c r="D5" s="137" t="s">
        <v>92</v>
      </c>
      <c r="E5" s="138" t="s">
        <v>93</v>
      </c>
      <c r="F5" s="253" t="s">
        <v>74</v>
      </c>
      <c r="G5" s="254" t="s">
        <v>23</v>
      </c>
      <c r="I5" s="257" t="s">
        <v>75</v>
      </c>
      <c r="K5" s="139"/>
      <c r="L5" s="140" t="s">
        <v>7</v>
      </c>
      <c r="M5" s="141" t="s">
        <v>8</v>
      </c>
      <c r="N5" s="142"/>
    </row>
    <row r="6" spans="2:14" x14ac:dyDescent="0.15">
      <c r="B6" s="245"/>
      <c r="C6" s="247" t="s">
        <v>71</v>
      </c>
      <c r="D6" s="249" t="s">
        <v>72</v>
      </c>
      <c r="E6" s="251" t="s">
        <v>73</v>
      </c>
      <c r="F6" s="247"/>
      <c r="G6" s="255"/>
      <c r="I6" s="258"/>
      <c r="K6" s="253" t="s">
        <v>71</v>
      </c>
      <c r="L6" s="260" t="s">
        <v>72</v>
      </c>
      <c r="M6" s="261" t="s">
        <v>73</v>
      </c>
    </row>
    <row r="7" spans="2:14" x14ac:dyDescent="0.15">
      <c r="B7" s="246"/>
      <c r="C7" s="248"/>
      <c r="D7" s="250"/>
      <c r="E7" s="252"/>
      <c r="F7" s="248"/>
      <c r="G7" s="256"/>
      <c r="I7" s="259"/>
      <c r="K7" s="248"/>
      <c r="L7" s="250"/>
      <c r="M7" s="252"/>
    </row>
    <row r="8" spans="2:14" x14ac:dyDescent="0.15">
      <c r="B8" s="143" t="str">
        <f>IF(ISBLANK('Daily Data'!B9),"",'Daily Data'!B9)</f>
        <v/>
      </c>
      <c r="C8" s="144" t="str">
        <f>IF(ISBLANK('Daily Data'!Q9),"",'Daily Data'!Q9)</f>
        <v/>
      </c>
      <c r="D8" s="145" t="str">
        <f>IF(ISBLANK('Daily Data'!L9),"",'Daily Data'!L9)</f>
        <v/>
      </c>
      <c r="E8" s="146" t="str">
        <f>IF(ISBLANK('Daily Data'!Q9),"",C8-D8)</f>
        <v/>
      </c>
      <c r="F8" s="144" t="str">
        <f>IF(ISBLANK('Daily Data'!S9),"",'Daily Data'!S9)</f>
        <v/>
      </c>
      <c r="G8" s="147" t="str">
        <f>IF(ISBLANK('Daily Data'!Q9),"",Wednesday!F8-E8)</f>
        <v/>
      </c>
      <c r="I8" s="148"/>
      <c r="K8" s="145" t="str">
        <f>IF(ISBLANK('Daily Data'!R9),"",'Daily Data'!R9)</f>
        <v/>
      </c>
      <c r="L8" s="145" t="str">
        <f>IF('Daily Data'!T9="YES",0,IF(ISBLANK('Daily Data'!M9),"",'Daily Data'!M9))</f>
        <v/>
      </c>
      <c r="M8" s="145" t="str">
        <f>IF(ISBLANK('Daily Data'!R9),"",K8-L8)</f>
        <v/>
      </c>
    </row>
    <row r="9" spans="2:14" x14ac:dyDescent="0.15">
      <c r="B9" s="143" t="str">
        <f>IF(ISBLANK('Daily Data'!B10),"",'Daily Data'!B10)</f>
        <v/>
      </c>
      <c r="C9" s="144" t="str">
        <f>IF(ISBLANK('Daily Data'!Q10),"",'Daily Data'!Q10)</f>
        <v/>
      </c>
      <c r="D9" s="145" t="str">
        <f>IF(ISBLANK('Daily Data'!L10),"",'Daily Data'!L10)</f>
        <v/>
      </c>
      <c r="E9" s="146" t="str">
        <f>IF(ISBLANK('Daily Data'!Q10),"",C9-D9)</f>
        <v/>
      </c>
      <c r="F9" s="144" t="str">
        <f>IF(ISBLANK('Daily Data'!S10),"",'Daily Data'!S10)</f>
        <v/>
      </c>
      <c r="G9" s="147" t="str">
        <f>IF(ISBLANK('Daily Data'!Q10),"",Wednesday!F9-E9)</f>
        <v/>
      </c>
      <c r="I9" s="148"/>
      <c r="K9" s="145" t="str">
        <f>IF(ISBLANK('Daily Data'!R10),"",'Daily Data'!R10)</f>
        <v/>
      </c>
      <c r="L9" s="145" t="str">
        <f>IF('Daily Data'!T10="YES",0,IF(ISBLANK('Daily Data'!M10),"",'Daily Data'!M10))</f>
        <v/>
      </c>
      <c r="M9" s="145" t="str">
        <f>IF(ISBLANK('Daily Data'!R10),"",K9-L9)</f>
        <v/>
      </c>
    </row>
    <row r="10" spans="2:14" x14ac:dyDescent="0.15">
      <c r="B10" s="143" t="str">
        <f>IF(ISBLANK('Daily Data'!B11),"",'Daily Data'!B11)</f>
        <v/>
      </c>
      <c r="C10" s="144" t="str">
        <f>IF(ISBLANK('Daily Data'!Q11),"",'Daily Data'!Q11)</f>
        <v/>
      </c>
      <c r="D10" s="145" t="str">
        <f>IF(ISBLANK('Daily Data'!L11),"",'Daily Data'!L11)</f>
        <v/>
      </c>
      <c r="E10" s="146" t="str">
        <f>IF(ISBLANK('Daily Data'!Q11),"",C10-D10)</f>
        <v/>
      </c>
      <c r="F10" s="144" t="str">
        <f>IF(ISBLANK('Daily Data'!S11),"",'Daily Data'!S11)</f>
        <v/>
      </c>
      <c r="G10" s="147" t="str">
        <f>IF(ISBLANK('Daily Data'!Q11),"",Wednesday!F10-E10)</f>
        <v/>
      </c>
      <c r="I10" s="148"/>
      <c r="K10" s="145" t="str">
        <f>IF(ISBLANK('Daily Data'!R11),"",'Daily Data'!R11)</f>
        <v/>
      </c>
      <c r="L10" s="145" t="str">
        <f>IF('Daily Data'!T11="YES",0,IF(ISBLANK('Daily Data'!M11),"",'Daily Data'!M11))</f>
        <v/>
      </c>
      <c r="M10" s="145" t="str">
        <f>IF(ISBLANK('Daily Data'!R11),"",K10-L10)</f>
        <v/>
      </c>
    </row>
    <row r="11" spans="2:14" x14ac:dyDescent="0.15">
      <c r="B11" s="143" t="str">
        <f>IF(ISBLANK('Daily Data'!B12),"",'Daily Data'!B12)</f>
        <v/>
      </c>
      <c r="C11" s="144" t="str">
        <f>IF(ISBLANK('Daily Data'!Q12),"",'Daily Data'!Q12)</f>
        <v/>
      </c>
      <c r="D11" s="145" t="str">
        <f>IF(ISBLANK('Daily Data'!L12),"",'Daily Data'!L12)</f>
        <v/>
      </c>
      <c r="E11" s="146" t="str">
        <f>IF(ISBLANK('Daily Data'!Q12),"",C11-D11)</f>
        <v/>
      </c>
      <c r="F11" s="144" t="str">
        <f>IF(ISBLANK('Daily Data'!S12),"",'Daily Data'!S12)</f>
        <v/>
      </c>
      <c r="G11" s="147" t="str">
        <f>IF(ISBLANK('Daily Data'!Q12),"",Wednesday!F11-E11)</f>
        <v/>
      </c>
      <c r="I11" s="148"/>
      <c r="K11" s="145" t="str">
        <f>IF(ISBLANK('Daily Data'!R12),"",'Daily Data'!R12)</f>
        <v/>
      </c>
      <c r="L11" s="145" t="str">
        <f>IF('Daily Data'!T12="YES",0,IF(ISBLANK('Daily Data'!M12),"",'Daily Data'!M12))</f>
        <v/>
      </c>
      <c r="M11" s="145" t="str">
        <f>IF(ISBLANK('Daily Data'!R12),"",K11-L11)</f>
        <v/>
      </c>
    </row>
    <row r="12" spans="2:14" x14ac:dyDescent="0.15">
      <c r="B12" s="143" t="str">
        <f>IF(ISBLANK('Daily Data'!B13),"",'Daily Data'!B13)</f>
        <v/>
      </c>
      <c r="C12" s="144" t="str">
        <f>IF(ISBLANK('Daily Data'!Q13),"",'Daily Data'!Q13)</f>
        <v/>
      </c>
      <c r="D12" s="145" t="str">
        <f>IF(ISBLANK('Daily Data'!L13),"",'Daily Data'!L13)</f>
        <v/>
      </c>
      <c r="E12" s="146" t="str">
        <f>IF(ISBLANK('Daily Data'!Q13),"",C12-D12)</f>
        <v/>
      </c>
      <c r="F12" s="144" t="str">
        <f>IF(ISBLANK('Daily Data'!S13),"",'Daily Data'!S13)</f>
        <v/>
      </c>
      <c r="G12" s="147" t="str">
        <f>IF(ISBLANK('Daily Data'!Q13),"",Wednesday!F12-E12)</f>
        <v/>
      </c>
      <c r="I12" s="148"/>
      <c r="K12" s="145" t="str">
        <f>IF(ISBLANK('Daily Data'!R13),"",'Daily Data'!R13)</f>
        <v/>
      </c>
      <c r="L12" s="145" t="str">
        <f>IF('Daily Data'!T13="YES",0,IF(ISBLANK('Daily Data'!M13),"",'Daily Data'!M13))</f>
        <v/>
      </c>
      <c r="M12" s="145" t="str">
        <f>IF(ISBLANK('Daily Data'!R13),"",K12-L12)</f>
        <v/>
      </c>
    </row>
    <row r="13" spans="2:14" x14ac:dyDescent="0.15">
      <c r="B13" s="143" t="str">
        <f>IF(ISBLANK('Daily Data'!B14),"",'Daily Data'!B14)</f>
        <v/>
      </c>
      <c r="C13" s="144" t="str">
        <f>IF(ISBLANK('Daily Data'!Q14),"",'Daily Data'!Q14)</f>
        <v/>
      </c>
      <c r="D13" s="145" t="str">
        <f>IF(ISBLANK('Daily Data'!L14),"",'Daily Data'!L14)</f>
        <v/>
      </c>
      <c r="E13" s="146" t="str">
        <f>IF(ISBLANK('Daily Data'!Q14),"",C13-D13)</f>
        <v/>
      </c>
      <c r="F13" s="144" t="str">
        <f>IF(ISBLANK('Daily Data'!S14),"",'Daily Data'!S14)</f>
        <v/>
      </c>
      <c r="G13" s="147" t="str">
        <f>IF(ISBLANK('Daily Data'!Q14),"",Wednesday!F13-E13)</f>
        <v/>
      </c>
      <c r="I13" s="148"/>
      <c r="K13" s="145" t="str">
        <f>IF(ISBLANK('Daily Data'!R14),"",'Daily Data'!R14)</f>
        <v/>
      </c>
      <c r="L13" s="145" t="str">
        <f>IF('Daily Data'!T14="YES",0,IF(ISBLANK('Daily Data'!M14),"",'Daily Data'!M14))</f>
        <v/>
      </c>
      <c r="M13" s="145" t="str">
        <f>IF(ISBLANK('Daily Data'!R14),"",K13-L13)</f>
        <v/>
      </c>
    </row>
    <row r="14" spans="2:14" x14ac:dyDescent="0.15">
      <c r="B14" s="143" t="str">
        <f>IF(ISBLANK('Daily Data'!B15),"",'Daily Data'!B15)</f>
        <v/>
      </c>
      <c r="C14" s="144" t="str">
        <f>IF(ISBLANK('Daily Data'!Q15),"",'Daily Data'!Q15)</f>
        <v/>
      </c>
      <c r="D14" s="145" t="str">
        <f>IF(ISBLANK('Daily Data'!L15),"",'Daily Data'!L15)</f>
        <v/>
      </c>
      <c r="E14" s="146" t="str">
        <f>IF(ISBLANK('Daily Data'!Q15),"",C14-D14)</f>
        <v/>
      </c>
      <c r="F14" s="144" t="str">
        <f>IF(ISBLANK('Daily Data'!S15),"",'Daily Data'!S15)</f>
        <v/>
      </c>
      <c r="G14" s="147" t="str">
        <f>IF(ISBLANK('Daily Data'!Q15),"",Wednesday!F14-E14)</f>
        <v/>
      </c>
      <c r="I14" s="148"/>
      <c r="K14" s="145" t="str">
        <f>IF(ISBLANK('Daily Data'!R15),"",'Daily Data'!R15)</f>
        <v/>
      </c>
      <c r="L14" s="145" t="str">
        <f>IF('Daily Data'!T15="YES",0,IF(ISBLANK('Daily Data'!M15),"",'Daily Data'!M15))</f>
        <v/>
      </c>
      <c r="M14" s="145" t="str">
        <f>IF(ISBLANK('Daily Data'!R15),"",K14-L14)</f>
        <v/>
      </c>
    </row>
    <row r="15" spans="2:14" x14ac:dyDescent="0.15">
      <c r="B15" s="143" t="str">
        <f>IF(ISBLANK('Daily Data'!B16),"",'Daily Data'!B16)</f>
        <v/>
      </c>
      <c r="C15" s="144" t="str">
        <f>IF(ISBLANK('Daily Data'!Q16),"",'Daily Data'!Q16)</f>
        <v/>
      </c>
      <c r="D15" s="145" t="str">
        <f>IF(ISBLANK('Daily Data'!L16),"",'Daily Data'!L16)</f>
        <v/>
      </c>
      <c r="E15" s="146" t="str">
        <f>IF(ISBLANK('Daily Data'!Q16),"",C15-D15)</f>
        <v/>
      </c>
      <c r="F15" s="144" t="str">
        <f>IF(ISBLANK('Daily Data'!S16),"",'Daily Data'!S16)</f>
        <v/>
      </c>
      <c r="G15" s="147" t="str">
        <f>IF(ISBLANK('Daily Data'!Q16),"",Wednesday!F15-E15)</f>
        <v/>
      </c>
      <c r="I15" s="148"/>
      <c r="K15" s="145" t="str">
        <f>IF(ISBLANK('Daily Data'!R16),"",'Daily Data'!R16)</f>
        <v/>
      </c>
      <c r="L15" s="145" t="str">
        <f>IF('Daily Data'!T16="YES",0,IF(ISBLANK('Daily Data'!M16),"",'Daily Data'!M16))</f>
        <v/>
      </c>
      <c r="M15" s="145" t="str">
        <f>IF(ISBLANK('Daily Data'!R16),"",K15-L15)</f>
        <v/>
      </c>
    </row>
    <row r="16" spans="2:14" x14ac:dyDescent="0.15">
      <c r="B16" s="143" t="str">
        <f>IF(ISBLANK('Daily Data'!B17),"",'Daily Data'!B17)</f>
        <v/>
      </c>
      <c r="C16" s="144" t="str">
        <f>IF(ISBLANK('Daily Data'!Q17),"",'Daily Data'!Q17)</f>
        <v/>
      </c>
      <c r="D16" s="145" t="str">
        <f>IF(ISBLANK('Daily Data'!L17),"",'Daily Data'!L17)</f>
        <v/>
      </c>
      <c r="E16" s="146" t="str">
        <f>IF(ISBLANK('Daily Data'!Q17),"",C16-D16)</f>
        <v/>
      </c>
      <c r="F16" s="144" t="str">
        <f>IF(ISBLANK('Daily Data'!S17),"",'Daily Data'!S17)</f>
        <v/>
      </c>
      <c r="G16" s="147" t="str">
        <f>IF(ISBLANK('Daily Data'!Q17),"",Wednesday!F16-E16)</f>
        <v/>
      </c>
      <c r="I16" s="148"/>
      <c r="K16" s="145" t="str">
        <f>IF(ISBLANK('Daily Data'!R17),"",'Daily Data'!R17)</f>
        <v/>
      </c>
      <c r="L16" s="145" t="str">
        <f>IF('Daily Data'!T17="YES",0,IF(ISBLANK('Daily Data'!M17),"",'Daily Data'!M17))</f>
        <v/>
      </c>
      <c r="M16" s="145" t="str">
        <f>IF(ISBLANK('Daily Data'!R17),"",K16-L16)</f>
        <v/>
      </c>
    </row>
    <row r="17" spans="2:13" x14ac:dyDescent="0.15">
      <c r="B17" s="143" t="str">
        <f>IF(ISBLANK('Daily Data'!B18),"",'Daily Data'!B18)</f>
        <v/>
      </c>
      <c r="C17" s="144" t="str">
        <f>IF(ISBLANK('Daily Data'!Q18),"",'Daily Data'!Q18)</f>
        <v/>
      </c>
      <c r="D17" s="145" t="str">
        <f>IF(ISBLANK('Daily Data'!L18),"",'Daily Data'!L18)</f>
        <v/>
      </c>
      <c r="E17" s="146" t="str">
        <f>IF(ISBLANK('Daily Data'!Q18),"",C17-D17)</f>
        <v/>
      </c>
      <c r="F17" s="144" t="str">
        <f>IF(ISBLANK('Daily Data'!S18),"",'Daily Data'!S18)</f>
        <v/>
      </c>
      <c r="G17" s="147" t="str">
        <f>IF(ISBLANK('Daily Data'!Q18),"",Wednesday!F17-E17)</f>
        <v/>
      </c>
      <c r="I17" s="148"/>
      <c r="K17" s="145" t="str">
        <f>IF(ISBLANK('Daily Data'!R18),"",'Daily Data'!R18)</f>
        <v/>
      </c>
      <c r="L17" s="145" t="str">
        <f>IF('Daily Data'!T18="YES",0,IF(ISBLANK('Daily Data'!M18),"",'Daily Data'!M18))</f>
        <v/>
      </c>
      <c r="M17" s="145" t="str">
        <f>IF(ISBLANK('Daily Data'!R18),"",K17-L17)</f>
        <v/>
      </c>
    </row>
    <row r="18" spans="2:13" x14ac:dyDescent="0.15">
      <c r="B18" s="143" t="str">
        <f>IF(ISBLANK('Daily Data'!B19),"",'Daily Data'!B19)</f>
        <v/>
      </c>
      <c r="C18" s="144" t="str">
        <f>IF(ISBLANK('Daily Data'!Q19),"",'Daily Data'!Q19)</f>
        <v/>
      </c>
      <c r="D18" s="145" t="str">
        <f>IF(ISBLANK('Daily Data'!L19),"",'Daily Data'!L19)</f>
        <v/>
      </c>
      <c r="E18" s="146" t="str">
        <f>IF(ISBLANK('Daily Data'!Q19),"",C18-D18)</f>
        <v/>
      </c>
      <c r="F18" s="144" t="str">
        <f>IF(ISBLANK('Daily Data'!S19),"",'Daily Data'!S19)</f>
        <v/>
      </c>
      <c r="G18" s="147" t="str">
        <f>IF(ISBLANK('Daily Data'!Q19),"",Wednesday!F18-E18)</f>
        <v/>
      </c>
      <c r="I18" s="148"/>
      <c r="K18" s="145" t="str">
        <f>IF(ISBLANK('Daily Data'!R19),"",'Daily Data'!R19)</f>
        <v/>
      </c>
      <c r="L18" s="145" t="str">
        <f>IF('Daily Data'!T19="YES",0,IF(ISBLANK('Daily Data'!M19),"",'Daily Data'!M19))</f>
        <v/>
      </c>
      <c r="M18" s="145" t="str">
        <f>IF(ISBLANK('Daily Data'!R19),"",K18-L18)</f>
        <v/>
      </c>
    </row>
    <row r="19" spans="2:13" x14ac:dyDescent="0.15">
      <c r="B19" s="143" t="str">
        <f>IF(ISBLANK('Daily Data'!B20),"",'Daily Data'!B20)</f>
        <v/>
      </c>
      <c r="C19" s="144" t="str">
        <f>IF(ISBLANK('Daily Data'!Q20),"",'Daily Data'!Q20)</f>
        <v/>
      </c>
      <c r="D19" s="145" t="str">
        <f>IF(ISBLANK('Daily Data'!L20),"",'Daily Data'!L20)</f>
        <v/>
      </c>
      <c r="E19" s="146" t="str">
        <f>IF(ISBLANK('Daily Data'!Q20),"",C19-D19)</f>
        <v/>
      </c>
      <c r="F19" s="144" t="str">
        <f>IF(ISBLANK('Daily Data'!S20),"",'Daily Data'!S20)</f>
        <v/>
      </c>
      <c r="G19" s="147" t="str">
        <f>IF(ISBLANK('Daily Data'!Q20),"",Wednesday!F19-E19)</f>
        <v/>
      </c>
      <c r="I19" s="148"/>
      <c r="K19" s="145" t="str">
        <f>IF(ISBLANK('Daily Data'!R20),"",'Daily Data'!R20)</f>
        <v/>
      </c>
      <c r="L19" s="145" t="str">
        <f>IF('Daily Data'!T20="YES",0,IF(ISBLANK('Daily Data'!M20),"",'Daily Data'!M20))</f>
        <v/>
      </c>
      <c r="M19" s="145" t="str">
        <f>IF(ISBLANK('Daily Data'!R20),"",K19-L19)</f>
        <v/>
      </c>
    </row>
    <row r="20" spans="2:13" x14ac:dyDescent="0.15">
      <c r="B20" s="143" t="str">
        <f>IF(ISBLANK('Daily Data'!B21),"",'Daily Data'!B21)</f>
        <v/>
      </c>
      <c r="C20" s="144" t="str">
        <f>IF(ISBLANK('Daily Data'!Q21),"",'Daily Data'!Q21)</f>
        <v/>
      </c>
      <c r="D20" s="145" t="str">
        <f>IF(ISBLANK('Daily Data'!L21),"",'Daily Data'!L21)</f>
        <v/>
      </c>
      <c r="E20" s="146" t="str">
        <f>IF(ISBLANK('Daily Data'!Q21),"",C20-D20)</f>
        <v/>
      </c>
      <c r="F20" s="144" t="str">
        <f>IF(ISBLANK('Daily Data'!S21),"",'Daily Data'!S21)</f>
        <v/>
      </c>
      <c r="G20" s="147" t="str">
        <f>IF(ISBLANK('Daily Data'!Q21),"",Wednesday!F20-E20)</f>
        <v/>
      </c>
      <c r="I20" s="148"/>
      <c r="K20" s="145" t="str">
        <f>IF(ISBLANK('Daily Data'!R21),"",'Daily Data'!R21)</f>
        <v/>
      </c>
      <c r="L20" s="145" t="str">
        <f>IF('Daily Data'!T21="YES",0,IF(ISBLANK('Daily Data'!M21),"",'Daily Data'!M21))</f>
        <v/>
      </c>
      <c r="M20" s="145" t="str">
        <f>IF(ISBLANK('Daily Data'!R21),"",K20-L20)</f>
        <v/>
      </c>
    </row>
    <row r="21" spans="2:13" x14ac:dyDescent="0.15">
      <c r="B21" s="143" t="str">
        <f>IF(ISBLANK('Daily Data'!B22),"",'Daily Data'!B22)</f>
        <v/>
      </c>
      <c r="C21" s="144" t="str">
        <f>IF(ISBLANK('Daily Data'!Q22),"",'Daily Data'!Q22)</f>
        <v/>
      </c>
      <c r="D21" s="145" t="str">
        <f>IF(ISBLANK('Daily Data'!L22),"",'Daily Data'!L22)</f>
        <v/>
      </c>
      <c r="E21" s="146" t="str">
        <f>IF(ISBLANK('Daily Data'!Q22),"",C21-D21)</f>
        <v/>
      </c>
      <c r="F21" s="144" t="str">
        <f>IF(ISBLANK('Daily Data'!S22),"",'Daily Data'!S22)</f>
        <v/>
      </c>
      <c r="G21" s="147" t="str">
        <f>IF(ISBLANK('Daily Data'!Q22),"",Wednesday!F21-E21)</f>
        <v/>
      </c>
      <c r="I21" s="148"/>
      <c r="K21" s="145" t="str">
        <f>IF(ISBLANK('Daily Data'!R22),"",'Daily Data'!R22)</f>
        <v/>
      </c>
      <c r="L21" s="145" t="str">
        <f>IF('Daily Data'!T22="YES",0,IF(ISBLANK('Daily Data'!M22),"",'Daily Data'!M22))</f>
        <v/>
      </c>
      <c r="M21" s="145" t="str">
        <f>IF(ISBLANK('Daily Data'!R22),"",K21-L21)</f>
        <v/>
      </c>
    </row>
    <row r="22" spans="2:13" x14ac:dyDescent="0.15">
      <c r="B22" s="143" t="str">
        <f>IF(ISBLANK('Daily Data'!B23),"",'Daily Data'!B23)</f>
        <v/>
      </c>
      <c r="C22" s="144" t="str">
        <f>IF(ISBLANK('Daily Data'!Q23),"",'Daily Data'!Q23)</f>
        <v/>
      </c>
      <c r="D22" s="145" t="str">
        <f>IF(ISBLANK('Daily Data'!L23),"",'Daily Data'!L23)</f>
        <v/>
      </c>
      <c r="E22" s="146" t="str">
        <f>IF(ISBLANK('Daily Data'!Q23),"",C22-D22)</f>
        <v/>
      </c>
      <c r="F22" s="144" t="str">
        <f>IF(ISBLANK('Daily Data'!S23),"",'Daily Data'!S23)</f>
        <v/>
      </c>
      <c r="G22" s="147" t="str">
        <f>IF(ISBLANK('Daily Data'!Q23),"",Wednesday!F22-E22)</f>
        <v/>
      </c>
      <c r="I22" s="148"/>
      <c r="K22" s="145" t="str">
        <f>IF(ISBLANK('Daily Data'!R23),"",'Daily Data'!R23)</f>
        <v/>
      </c>
      <c r="L22" s="145" t="str">
        <f>IF('Daily Data'!T23="YES",0,IF(ISBLANK('Daily Data'!M23),"",'Daily Data'!M23))</f>
        <v/>
      </c>
      <c r="M22" s="145" t="str">
        <f>IF(ISBLANK('Daily Data'!R23),"",K22-L22)</f>
        <v/>
      </c>
    </row>
    <row r="23" spans="2:13" x14ac:dyDescent="0.15">
      <c r="B23" s="143" t="str">
        <f>IF(ISBLANK('Daily Data'!B24),"",'Daily Data'!B24)</f>
        <v/>
      </c>
      <c r="C23" s="144" t="str">
        <f>IF(ISBLANK('Daily Data'!Q24),"",'Daily Data'!Q24)</f>
        <v/>
      </c>
      <c r="D23" s="145" t="str">
        <f>IF(ISBLANK('Daily Data'!L24),"",'Daily Data'!L24)</f>
        <v/>
      </c>
      <c r="E23" s="146" t="str">
        <f>IF(ISBLANK('Daily Data'!Q24),"",C23-D23)</f>
        <v/>
      </c>
      <c r="F23" s="144" t="str">
        <f>IF(ISBLANK('Daily Data'!S24),"",'Daily Data'!S24)</f>
        <v/>
      </c>
      <c r="G23" s="147" t="str">
        <f>IF(ISBLANK('Daily Data'!Q24),"",Wednesday!F23-E23)</f>
        <v/>
      </c>
      <c r="I23" s="148"/>
      <c r="K23" s="145" t="str">
        <f>IF(ISBLANK('Daily Data'!R24),"",'Daily Data'!R24)</f>
        <v/>
      </c>
      <c r="L23" s="145" t="str">
        <f>IF('Daily Data'!T24="YES",0,IF(ISBLANK('Daily Data'!M24),"",'Daily Data'!M24))</f>
        <v/>
      </c>
      <c r="M23" s="145" t="str">
        <f>IF(ISBLANK('Daily Data'!R24),"",K23-L23)</f>
        <v/>
      </c>
    </row>
    <row r="24" spans="2:13" x14ac:dyDescent="0.15">
      <c r="B24" s="143" t="str">
        <f>IF(ISBLANK('Daily Data'!B25),"",'Daily Data'!B25)</f>
        <v/>
      </c>
      <c r="C24" s="144" t="str">
        <f>IF(ISBLANK('Daily Data'!Q25),"",'Daily Data'!Q25)</f>
        <v/>
      </c>
      <c r="D24" s="145" t="str">
        <f>IF(ISBLANK('Daily Data'!L25),"",'Daily Data'!L25)</f>
        <v/>
      </c>
      <c r="E24" s="146" t="str">
        <f>IF(ISBLANK('Daily Data'!Q25),"",C24-D24)</f>
        <v/>
      </c>
      <c r="F24" s="144" t="str">
        <f>IF(ISBLANK('Daily Data'!S25),"",'Daily Data'!S25)</f>
        <v/>
      </c>
      <c r="G24" s="147" t="str">
        <f>IF(ISBLANK('Daily Data'!Q25),"",Wednesday!F24-E24)</f>
        <v/>
      </c>
      <c r="I24" s="148"/>
      <c r="K24" s="145" t="str">
        <f>IF(ISBLANK('Daily Data'!R25),"",'Daily Data'!R25)</f>
        <v/>
      </c>
      <c r="L24" s="145" t="str">
        <f>IF('Daily Data'!T25="YES",0,IF(ISBLANK('Daily Data'!M25),"",'Daily Data'!M25))</f>
        <v/>
      </c>
      <c r="M24" s="145" t="str">
        <f>IF(ISBLANK('Daily Data'!R25),"",K24-L24)</f>
        <v/>
      </c>
    </row>
    <row r="25" spans="2:13" x14ac:dyDescent="0.15">
      <c r="B25" s="143" t="str">
        <f>IF(ISBLANK('Daily Data'!B26),"",'Daily Data'!B26)</f>
        <v/>
      </c>
      <c r="C25" s="144" t="str">
        <f>IF(ISBLANK('Daily Data'!Q26),"",'Daily Data'!Q26)</f>
        <v/>
      </c>
      <c r="D25" s="145" t="str">
        <f>IF(ISBLANK('Daily Data'!L26),"",'Daily Data'!L26)</f>
        <v/>
      </c>
      <c r="E25" s="146" t="str">
        <f>IF(ISBLANK('Daily Data'!Q26),"",C25-D25)</f>
        <v/>
      </c>
      <c r="F25" s="144" t="str">
        <f>IF(ISBLANK('Daily Data'!S26),"",'Daily Data'!S26)</f>
        <v/>
      </c>
      <c r="G25" s="147" t="str">
        <f>IF(ISBLANK('Daily Data'!Q26),"",Wednesday!F25-E25)</f>
        <v/>
      </c>
      <c r="I25" s="148"/>
      <c r="K25" s="145" t="str">
        <f>IF(ISBLANK('Daily Data'!R26),"",'Daily Data'!R26)</f>
        <v/>
      </c>
      <c r="L25" s="145" t="str">
        <f>IF('Daily Data'!T26="YES",0,IF(ISBLANK('Daily Data'!M26),"",'Daily Data'!M26))</f>
        <v/>
      </c>
      <c r="M25" s="145" t="str">
        <f>IF(ISBLANK('Daily Data'!R26),"",K25-L25)</f>
        <v/>
      </c>
    </row>
    <row r="26" spans="2:13" x14ac:dyDescent="0.15">
      <c r="B26" s="143" t="str">
        <f>IF(ISBLANK('Daily Data'!B27),"",'Daily Data'!B27)</f>
        <v/>
      </c>
      <c r="C26" s="144" t="str">
        <f>IF(ISBLANK('Daily Data'!Q27),"",'Daily Data'!Q27)</f>
        <v/>
      </c>
      <c r="D26" s="145" t="str">
        <f>IF(ISBLANK('Daily Data'!L27),"",'Daily Data'!L27)</f>
        <v/>
      </c>
      <c r="E26" s="146" t="str">
        <f>IF(ISBLANK('Daily Data'!Q27),"",C26-D26)</f>
        <v/>
      </c>
      <c r="F26" s="144" t="str">
        <f>IF(ISBLANK('Daily Data'!S27),"",'Daily Data'!S27)</f>
        <v/>
      </c>
      <c r="G26" s="147" t="str">
        <f>IF(ISBLANK('Daily Data'!Q27),"",Wednesday!F26-E26)</f>
        <v/>
      </c>
      <c r="I26" s="148"/>
      <c r="K26" s="145" t="str">
        <f>IF(ISBLANK('Daily Data'!R27),"",'Daily Data'!R27)</f>
        <v/>
      </c>
      <c r="L26" s="145" t="str">
        <f>IF('Daily Data'!T27="YES",0,IF(ISBLANK('Daily Data'!M27),"",'Daily Data'!M27))</f>
        <v/>
      </c>
      <c r="M26" s="145" t="str">
        <f>IF(ISBLANK('Daily Data'!R27),"",K26-L26)</f>
        <v/>
      </c>
    </row>
    <row r="27" spans="2:13" x14ac:dyDescent="0.15">
      <c r="B27" s="143" t="str">
        <f>IF(ISBLANK('Daily Data'!B28),"",'Daily Data'!B28)</f>
        <v/>
      </c>
      <c r="C27" s="144" t="str">
        <f>IF(ISBLANK('Daily Data'!Q28),"",'Daily Data'!Q28)</f>
        <v/>
      </c>
      <c r="D27" s="145" t="str">
        <f>IF(ISBLANK('Daily Data'!L28),"",'Daily Data'!L28)</f>
        <v/>
      </c>
      <c r="E27" s="146" t="str">
        <f>IF(ISBLANK('Daily Data'!Q28),"",C27-D27)</f>
        <v/>
      </c>
      <c r="F27" s="144" t="str">
        <f>IF(ISBLANK('Daily Data'!S28),"",'Daily Data'!S28)</f>
        <v/>
      </c>
      <c r="G27" s="147" t="str">
        <f>IF(ISBLANK('Daily Data'!Q28),"",Wednesday!F27-E27)</f>
        <v/>
      </c>
      <c r="I27" s="148"/>
      <c r="K27" s="145" t="str">
        <f>IF(ISBLANK('Daily Data'!R28),"",'Daily Data'!R28)</f>
        <v/>
      </c>
      <c r="L27" s="145" t="str">
        <f>IF('Daily Data'!T28="YES",0,IF(ISBLANK('Daily Data'!M28),"",'Daily Data'!M28))</f>
        <v/>
      </c>
      <c r="M27" s="145" t="str">
        <f>IF(ISBLANK('Daily Data'!R28),"",K27-L27)</f>
        <v/>
      </c>
    </row>
    <row r="28" spans="2:13" x14ac:dyDescent="0.15">
      <c r="B28" s="143" t="str">
        <f>IF(ISBLANK('Daily Data'!B29),"",'Daily Data'!B29)</f>
        <v/>
      </c>
      <c r="C28" s="144" t="str">
        <f>IF(ISBLANK('Daily Data'!Q29),"",'Daily Data'!Q29)</f>
        <v/>
      </c>
      <c r="D28" s="145" t="str">
        <f>IF(ISBLANK('Daily Data'!L29),"",'Daily Data'!L29)</f>
        <v/>
      </c>
      <c r="E28" s="146" t="str">
        <f>IF(ISBLANK('Daily Data'!Q29),"",C28-D28)</f>
        <v/>
      </c>
      <c r="F28" s="144" t="str">
        <f>IF(ISBLANK('Daily Data'!S29),"",'Daily Data'!S29)</f>
        <v/>
      </c>
      <c r="G28" s="147" t="str">
        <f>IF(ISBLANK('Daily Data'!Q29),"",Wednesday!F28-E28)</f>
        <v/>
      </c>
      <c r="I28" s="148"/>
      <c r="K28" s="145" t="str">
        <f>IF(ISBLANK('Daily Data'!R29),"",'Daily Data'!R29)</f>
        <v/>
      </c>
      <c r="L28" s="145" t="str">
        <f>IF('Daily Data'!T29="YES",0,IF(ISBLANK('Daily Data'!M29),"",'Daily Data'!M29))</f>
        <v/>
      </c>
      <c r="M28" s="145" t="str">
        <f>IF(ISBLANK('Daily Data'!R29),"",K28-L28)</f>
        <v/>
      </c>
    </row>
    <row r="29" spans="2:13" x14ac:dyDescent="0.15">
      <c r="B29" s="143" t="str">
        <f>IF(ISBLANK('Daily Data'!B30),"",'Daily Data'!B30)</f>
        <v/>
      </c>
      <c r="C29" s="144" t="str">
        <f>IF(ISBLANK('Daily Data'!Q30),"",'Daily Data'!Q30)</f>
        <v/>
      </c>
      <c r="D29" s="145" t="str">
        <f>IF(ISBLANK('Daily Data'!L30),"",'Daily Data'!L30)</f>
        <v/>
      </c>
      <c r="E29" s="146" t="str">
        <f>IF(ISBLANK('Daily Data'!Q30),"",C29-D29)</f>
        <v/>
      </c>
      <c r="F29" s="144" t="str">
        <f>IF(ISBLANK('Daily Data'!S30),"",'Daily Data'!S30)</f>
        <v/>
      </c>
      <c r="G29" s="147" t="str">
        <f>IF(ISBLANK('Daily Data'!Q30),"",Wednesday!F29-E29)</f>
        <v/>
      </c>
      <c r="I29" s="148"/>
      <c r="K29" s="145" t="str">
        <f>IF(ISBLANK('Daily Data'!R30),"",'Daily Data'!R30)</f>
        <v/>
      </c>
      <c r="L29" s="145" t="str">
        <f>IF('Daily Data'!T30="YES",0,IF(ISBLANK('Daily Data'!M30),"",'Daily Data'!M30))</f>
        <v/>
      </c>
      <c r="M29" s="145" t="str">
        <f>IF(ISBLANK('Daily Data'!R30),"",K29-L29)</f>
        <v/>
      </c>
    </row>
    <row r="30" spans="2:13" x14ac:dyDescent="0.15">
      <c r="B30" s="143" t="str">
        <f>IF(ISBLANK('Daily Data'!B31),"",'Daily Data'!B31)</f>
        <v/>
      </c>
      <c r="C30" s="144" t="str">
        <f>IF(ISBLANK('Daily Data'!Q31),"",'Daily Data'!Q31)</f>
        <v/>
      </c>
      <c r="D30" s="145" t="str">
        <f>IF(ISBLANK('Daily Data'!L31),"",'Daily Data'!L31)</f>
        <v/>
      </c>
      <c r="E30" s="146" t="str">
        <f>IF(ISBLANK('Daily Data'!Q31),"",C30-D30)</f>
        <v/>
      </c>
      <c r="F30" s="144" t="str">
        <f>IF(ISBLANK('Daily Data'!S31),"",'Daily Data'!S31)</f>
        <v/>
      </c>
      <c r="G30" s="147" t="str">
        <f>IF(ISBLANK('Daily Data'!Q31),"",Wednesday!F30-E30)</f>
        <v/>
      </c>
      <c r="I30" s="148"/>
      <c r="K30" s="145" t="str">
        <f>IF(ISBLANK('Daily Data'!R31),"",'Daily Data'!R31)</f>
        <v/>
      </c>
      <c r="L30" s="145" t="str">
        <f>IF('Daily Data'!T31="YES",0,IF(ISBLANK('Daily Data'!M31),"",'Daily Data'!M31))</f>
        <v/>
      </c>
      <c r="M30" s="145" t="str">
        <f>IF(ISBLANK('Daily Data'!R31),"",K30-L30)</f>
        <v/>
      </c>
    </row>
    <row r="31" spans="2:13" x14ac:dyDescent="0.15">
      <c r="B31" s="143" t="str">
        <f>IF(ISBLANK('Daily Data'!B32),"",'Daily Data'!B32)</f>
        <v/>
      </c>
      <c r="C31" s="144" t="str">
        <f>IF(ISBLANK('Daily Data'!Q32),"",'Daily Data'!Q32)</f>
        <v/>
      </c>
      <c r="D31" s="145" t="str">
        <f>IF(ISBLANK('Daily Data'!L32),"",'Daily Data'!L32)</f>
        <v/>
      </c>
      <c r="E31" s="146" t="str">
        <f>IF(ISBLANK('Daily Data'!Q32),"",C31-D31)</f>
        <v/>
      </c>
      <c r="F31" s="144" t="str">
        <f>IF(ISBLANK('Daily Data'!S32),"",'Daily Data'!S32)</f>
        <v/>
      </c>
      <c r="G31" s="147" t="str">
        <f>IF(ISBLANK('Daily Data'!Q32),"",Wednesday!F31-E31)</f>
        <v/>
      </c>
      <c r="I31" s="148"/>
      <c r="K31" s="145" t="str">
        <f>IF(ISBLANK('Daily Data'!R32),"",'Daily Data'!R32)</f>
        <v/>
      </c>
      <c r="L31" s="145" t="str">
        <f>IF('Daily Data'!T32="YES",0,IF(ISBLANK('Daily Data'!M32),"",'Daily Data'!M32))</f>
        <v/>
      </c>
      <c r="M31" s="145" t="str">
        <f>IF(ISBLANK('Daily Data'!R32),"",K31-L31)</f>
        <v/>
      </c>
    </row>
    <row r="32" spans="2:13" ht="21" thickBot="1" x14ac:dyDescent="0.2">
      <c r="B32" s="143" t="str">
        <f>IF(ISBLANK('Daily Data'!B33),"",'Daily Data'!B33)</f>
        <v/>
      </c>
      <c r="C32" s="149" t="str">
        <f>IF(ISBLANK('Daily Data'!Q33),"",'Daily Data'!Q33)</f>
        <v/>
      </c>
      <c r="D32" s="150" t="str">
        <f>IF(ISBLANK('Daily Data'!L33),"",'Daily Data'!L33)</f>
        <v/>
      </c>
      <c r="E32" s="151" t="str">
        <f>IF(ISBLANK('Daily Data'!Q33),"",C32-D32)</f>
        <v/>
      </c>
      <c r="F32" s="144" t="str">
        <f>IF(ISBLANK('Daily Data'!S33),"",'Daily Data'!S33)</f>
        <v/>
      </c>
      <c r="G32" s="147" t="str">
        <f>IF(ISBLANK('Daily Data'!Q33),"",Wednesday!F32-E32)</f>
        <v/>
      </c>
      <c r="I32" s="152"/>
      <c r="K32" s="145" t="str">
        <f>IF(ISBLANK('Daily Data'!R33),"",'Daily Data'!R33)</f>
        <v/>
      </c>
      <c r="L32" s="145" t="str">
        <f>IF('Daily Data'!T33="YES",0,IF(ISBLANK('Daily Data'!M33),"",'Daily Data'!M33))</f>
        <v/>
      </c>
      <c r="M32" s="145" t="str">
        <f>IF(ISBLANK('Daily Data'!R33),"",K32-L32)</f>
        <v/>
      </c>
    </row>
    <row r="33" spans="2:14" ht="21" thickBot="1" x14ac:dyDescent="0.35">
      <c r="B33" s="153" t="s">
        <v>91</v>
      </c>
      <c r="D33" s="154" t="s">
        <v>9</v>
      </c>
      <c r="E33" s="155" t="str">
        <f>IF(SUM(C8:C32)&gt;0,SUM(E8:E32),"")</f>
        <v/>
      </c>
      <c r="F33" s="156" t="str">
        <f>IF(SUM(C8:C32)&gt;0,SUM(F8:F32),"")</f>
        <v/>
      </c>
      <c r="G33" s="147" t="str">
        <f>IF(SUM(C8:C32)&gt;0,SUM(G8:G32),"")</f>
        <v/>
      </c>
      <c r="H33" s="36"/>
      <c r="I33" s="157" t="str">
        <f>IF(SUM(I34:I36)&gt;0,(I36-I35),"")</f>
        <v/>
      </c>
      <c r="J33" s="135"/>
      <c r="M33" s="158" t="str">
        <f>IF(SUM(K8:K32)&gt;0,SUM(M8:M32),"")</f>
        <v/>
      </c>
      <c r="N33" s="135" t="s">
        <v>12</v>
      </c>
    </row>
    <row r="34" spans="2:14" x14ac:dyDescent="0.3">
      <c r="B34" s="153"/>
      <c r="D34" s="154"/>
      <c r="E34" s="159"/>
      <c r="F34" s="159"/>
      <c r="G34" s="159"/>
      <c r="H34" s="161" t="s">
        <v>79</v>
      </c>
      <c r="I34" s="162"/>
      <c r="J34" s="135"/>
      <c r="M34" s="159"/>
      <c r="N34" s="135"/>
    </row>
    <row r="35" spans="2:14" ht="21" thickBot="1" x14ac:dyDescent="0.35">
      <c r="B35" s="153"/>
      <c r="D35" s="154"/>
      <c r="E35" s="159"/>
      <c r="F35" s="159"/>
      <c r="G35" s="159"/>
      <c r="H35" s="161" t="s">
        <v>94</v>
      </c>
      <c r="I35" s="163" t="str">
        <f>IF(ISBLANK('Daily Data'!S35),"",'Daily Data'!S34)</f>
        <v/>
      </c>
      <c r="J35" s="135"/>
      <c r="M35" s="159"/>
      <c r="N35" s="135"/>
    </row>
    <row r="36" spans="2:14" ht="21" thickBot="1" x14ac:dyDescent="0.35">
      <c r="B36" s="153"/>
      <c r="D36" s="154"/>
      <c r="E36" s="159"/>
      <c r="F36" s="159"/>
      <c r="G36" s="159"/>
      <c r="H36" s="161" t="s">
        <v>95</v>
      </c>
      <c r="I36" s="157" t="str">
        <f>IF(ISBLANK('Daily Data'!S35),"",'Daily Data'!S35)</f>
        <v/>
      </c>
      <c r="J36" s="135" t="s">
        <v>10</v>
      </c>
      <c r="M36" s="159"/>
      <c r="N36" s="135"/>
    </row>
    <row r="37" spans="2:14" x14ac:dyDescent="0.15">
      <c r="B37" s="164" t="s">
        <v>13</v>
      </c>
    </row>
    <row r="38" spans="2:14" ht="21" thickBot="1" x14ac:dyDescent="0.2">
      <c r="C38" s="165" t="str">
        <f>E33</f>
        <v/>
      </c>
      <c r="D38" s="122" t="s">
        <v>14</v>
      </c>
      <c r="E38" s="165" t="str">
        <f>I36</f>
        <v/>
      </c>
      <c r="F38" s="122" t="s">
        <v>15</v>
      </c>
      <c r="G38" s="123"/>
      <c r="H38" s="135"/>
      <c r="I38" s="165" t="str">
        <f>IF(SUM(C8:C32)&gt;0,(C38-E38),"")</f>
        <v/>
      </c>
      <c r="J38" s="153" t="s">
        <v>99</v>
      </c>
      <c r="K38" s="135"/>
    </row>
    <row r="39" spans="2:14" s="135" customFormat="1" ht="20.25" customHeight="1" x14ac:dyDescent="0.15">
      <c r="C39" s="135" t="s">
        <v>9</v>
      </c>
      <c r="E39" s="135" t="s">
        <v>10</v>
      </c>
      <c r="G39" s="166"/>
      <c r="K39" s="167"/>
      <c r="L39" s="167"/>
      <c r="M39" s="167"/>
    </row>
    <row r="40" spans="2:14" s="135" customFormat="1" x14ac:dyDescent="0.15">
      <c r="G40" s="166"/>
      <c r="K40" s="168" t="s">
        <v>49</v>
      </c>
      <c r="L40" s="169"/>
      <c r="M40" s="170"/>
    </row>
    <row r="41" spans="2:14" ht="21" thickBot="1" x14ac:dyDescent="0.2">
      <c r="C41" s="165" t="str">
        <f>E33</f>
        <v/>
      </c>
      <c r="D41" s="122" t="s">
        <v>14</v>
      </c>
      <c r="E41" s="165" t="str">
        <f>M33</f>
        <v/>
      </c>
      <c r="F41" s="122" t="s">
        <v>15</v>
      </c>
      <c r="G41" s="171" t="str">
        <f>IF(SUM(C8:C32)&gt;0,(C41-E41),"")</f>
        <v/>
      </c>
      <c r="H41" s="122" t="s">
        <v>98</v>
      </c>
      <c r="I41" s="165" t="str">
        <f>IF(SUM(C8:C32)&gt;0,(-G41*0.15),"")</f>
        <v/>
      </c>
      <c r="J41" s="172" t="s">
        <v>83</v>
      </c>
      <c r="K41" s="173" t="s">
        <v>96</v>
      </c>
      <c r="L41" s="174"/>
      <c r="M41" s="175"/>
    </row>
    <row r="42" spans="2:14" s="135" customFormat="1" x14ac:dyDescent="0.15">
      <c r="C42" s="135" t="s">
        <v>9</v>
      </c>
      <c r="E42" s="135" t="s">
        <v>12</v>
      </c>
      <c r="G42" s="135" t="s">
        <v>16</v>
      </c>
      <c r="H42" s="122"/>
      <c r="K42" s="176" t="s">
        <v>97</v>
      </c>
      <c r="L42" s="127"/>
      <c r="M42" s="177"/>
    </row>
    <row r="43" spans="2:14" s="135" customFormat="1" x14ac:dyDescent="0.15">
      <c r="H43" s="122"/>
    </row>
    <row r="44" spans="2:14" ht="21" thickBot="1" x14ac:dyDescent="0.2">
      <c r="H44" s="178"/>
      <c r="I44" s="165" t="str">
        <f>IF(SUM(C8:C32)&gt;0,(I38+I41),"")</f>
        <v/>
      </c>
      <c r="J44" s="178" t="s">
        <v>15</v>
      </c>
      <c r="K44" s="153" t="s">
        <v>18</v>
      </c>
    </row>
    <row r="45" spans="2:14" x14ac:dyDescent="0.15">
      <c r="B45" s="179"/>
      <c r="C45" s="179"/>
      <c r="D45" s="179"/>
      <c r="E45" s="179"/>
      <c r="F45" s="179"/>
      <c r="G45" s="179"/>
      <c r="H45" s="179"/>
      <c r="I45" s="179"/>
      <c r="J45" s="179"/>
      <c r="K45" s="181"/>
      <c r="L45" s="179"/>
      <c r="M45" s="179"/>
    </row>
    <row r="46" spans="2:14" ht="21" thickBot="1" x14ac:dyDescent="0.2">
      <c r="B46" s="183" t="s">
        <v>100</v>
      </c>
      <c r="C46" s="184"/>
      <c r="D46" s="184"/>
      <c r="E46" s="184"/>
      <c r="F46" s="184"/>
      <c r="G46" s="184"/>
      <c r="H46" s="186"/>
      <c r="I46" s="187">
        <f>IF(Tuesday!I44&gt;=0,0,Tuesday!I44)</f>
        <v>0</v>
      </c>
      <c r="J46" s="186" t="s">
        <v>14</v>
      </c>
      <c r="K46" s="183" t="s">
        <v>19</v>
      </c>
      <c r="L46" s="184"/>
      <c r="M46" s="191"/>
    </row>
    <row r="47" spans="2:14" x14ac:dyDescent="0.15">
      <c r="B47" s="184"/>
      <c r="C47" s="184"/>
      <c r="D47" s="184"/>
      <c r="E47" s="184"/>
      <c r="F47" s="184"/>
      <c r="G47" s="184"/>
      <c r="H47" s="184"/>
      <c r="I47" s="184"/>
      <c r="J47" s="184"/>
      <c r="K47" s="183"/>
      <c r="L47" s="184"/>
      <c r="M47" s="184"/>
    </row>
    <row r="48" spans="2:14" ht="21" thickBot="1" x14ac:dyDescent="0.2">
      <c r="B48" s="184"/>
      <c r="C48" s="184"/>
      <c r="D48" s="184"/>
      <c r="E48" s="184"/>
      <c r="F48" s="184"/>
      <c r="G48" s="184"/>
      <c r="H48" s="186"/>
      <c r="I48" s="187" t="str">
        <f>IF(SUM(C8:C32)&gt;0,(I44+I46),"")</f>
        <v/>
      </c>
      <c r="J48" s="186" t="s">
        <v>15</v>
      </c>
      <c r="K48" s="188" t="s">
        <v>20</v>
      </c>
      <c r="L48" s="184"/>
      <c r="M48" s="184"/>
    </row>
  </sheetData>
  <sheetProtection sheet="1" objects="1" scenarios="1" selectLockedCells="1" selectUnlockedCells="1"/>
  <customSheetViews>
    <customSheetView guid="{53395258-DBAA-429A-AE83-555B9B9DE7B8}" showGridLines="0" fitToPage="1" topLeftCell="A16">
      <selection activeCell="J6" sqref="J6"/>
      <pageMargins left="0.75" right="0.75" top="1" bottom="1" header="0.5" footer="0.5"/>
      <pageSetup scale="46" orientation="landscape" r:id="rId1"/>
      <headerFooter alignWithMargins="0"/>
    </customSheetView>
  </customSheetViews>
  <mergeCells count="10">
    <mergeCell ref="K6:K7"/>
    <mergeCell ref="L6:L7"/>
    <mergeCell ref="M6:M7"/>
    <mergeCell ref="B5:B7"/>
    <mergeCell ref="F5:F7"/>
    <mergeCell ref="G5:G7"/>
    <mergeCell ref="I5:I7"/>
    <mergeCell ref="C6:C7"/>
    <mergeCell ref="D6:D7"/>
    <mergeCell ref="E6:E7"/>
  </mergeCells>
  <phoneticPr fontId="2" type="noConversion"/>
  <pageMargins left="0.75" right="0.75" top="1" bottom="1" header="0.5" footer="0.5"/>
  <pageSetup scale="46"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48"/>
  <sheetViews>
    <sheetView showGridLines="0" zoomScale="70" zoomScaleNormal="70" zoomScaleSheetLayoutView="50" workbookViewId="0">
      <selection activeCell="D2" sqref="D2"/>
    </sheetView>
  </sheetViews>
  <sheetFormatPr defaultColWidth="8.88671875" defaultRowHeight="20.25" x14ac:dyDescent="0.15"/>
  <cols>
    <col min="1" max="1" width="3.77734375" style="122" customWidth="1"/>
    <col min="2" max="2" width="10.88671875" style="122" customWidth="1"/>
    <col min="3" max="7" width="18.77734375" style="122" customWidth="1"/>
    <col min="8" max="8" width="7.33203125" style="122" customWidth="1"/>
    <col min="9" max="9" width="18.77734375" style="122" customWidth="1"/>
    <col min="10" max="10" width="7.33203125" style="122" customWidth="1"/>
    <col min="11" max="13" width="18.77734375" style="122" customWidth="1"/>
    <col min="14" max="14" width="7.33203125" style="122" customWidth="1"/>
    <col min="15" max="16384" width="8.88671875" style="122"/>
  </cols>
  <sheetData>
    <row r="1" spans="2:14" x14ac:dyDescent="0.15">
      <c r="B1" s="121" t="s">
        <v>70</v>
      </c>
    </row>
    <row r="2" spans="2:14" x14ac:dyDescent="0.15">
      <c r="B2" s="121" t="s">
        <v>5</v>
      </c>
      <c r="D2" s="124" t="str">
        <f>IF('Daily Data'!C2="retailer Name","Retailer Name not entered yet",'Daily Data'!C2)</f>
        <v>Retailer Name not entered yet</v>
      </c>
      <c r="E2" s="124"/>
      <c r="F2" s="124"/>
      <c r="G2" s="125"/>
      <c r="H2" s="126" t="s">
        <v>22</v>
      </c>
      <c r="I2" s="127" t="s">
        <v>27</v>
      </c>
      <c r="K2" s="128" t="str">
        <f>IF('Daily Data'!C4="Enter Date","DATE NOT ENTERED",'Daily Data'!C4+4)</f>
        <v>DATE NOT ENTERED</v>
      </c>
      <c r="L2" s="128"/>
      <c r="M2" s="128"/>
    </row>
    <row r="3" spans="2:14" ht="21" thickBot="1" x14ac:dyDescent="0.2"/>
    <row r="4" spans="2:14" ht="21" thickBot="1" x14ac:dyDescent="0.2">
      <c r="C4" s="129" t="s">
        <v>103</v>
      </c>
      <c r="D4" s="130"/>
      <c r="E4" s="131"/>
      <c r="F4" s="132"/>
      <c r="G4" s="133"/>
      <c r="I4" s="134" t="s">
        <v>102</v>
      </c>
      <c r="K4" s="129" t="s">
        <v>101</v>
      </c>
      <c r="L4" s="130"/>
      <c r="M4" s="131"/>
      <c r="N4" s="135"/>
    </row>
    <row r="5" spans="2:14" x14ac:dyDescent="0.15">
      <c r="B5" s="244" t="s">
        <v>6</v>
      </c>
      <c r="C5" s="136"/>
      <c r="D5" s="137" t="s">
        <v>92</v>
      </c>
      <c r="E5" s="138" t="s">
        <v>93</v>
      </c>
      <c r="F5" s="253" t="s">
        <v>74</v>
      </c>
      <c r="G5" s="254" t="s">
        <v>23</v>
      </c>
      <c r="I5" s="257" t="s">
        <v>75</v>
      </c>
      <c r="K5" s="139"/>
      <c r="L5" s="140" t="s">
        <v>7</v>
      </c>
      <c r="M5" s="141" t="s">
        <v>8</v>
      </c>
      <c r="N5" s="142"/>
    </row>
    <row r="6" spans="2:14" x14ac:dyDescent="0.15">
      <c r="B6" s="245"/>
      <c r="C6" s="247" t="s">
        <v>71</v>
      </c>
      <c r="D6" s="249" t="s">
        <v>72</v>
      </c>
      <c r="E6" s="251" t="s">
        <v>73</v>
      </c>
      <c r="F6" s="247"/>
      <c r="G6" s="255"/>
      <c r="I6" s="258"/>
      <c r="K6" s="253" t="s">
        <v>71</v>
      </c>
      <c r="L6" s="260" t="s">
        <v>72</v>
      </c>
      <c r="M6" s="261" t="s">
        <v>73</v>
      </c>
    </row>
    <row r="7" spans="2:14" x14ac:dyDescent="0.15">
      <c r="B7" s="246"/>
      <c r="C7" s="248"/>
      <c r="D7" s="250"/>
      <c r="E7" s="252"/>
      <c r="F7" s="248"/>
      <c r="G7" s="256"/>
      <c r="I7" s="259"/>
      <c r="K7" s="248"/>
      <c r="L7" s="250"/>
      <c r="M7" s="252"/>
    </row>
    <row r="8" spans="2:14" x14ac:dyDescent="0.15">
      <c r="B8" s="143" t="str">
        <f>IF(ISBLANK('Daily Data'!B9),"",'Daily Data'!B9)</f>
        <v/>
      </c>
      <c r="C8" s="144" t="str">
        <f>IF(ISBLANK('Daily Data'!V9),"",'Daily Data'!V9)</f>
        <v/>
      </c>
      <c r="D8" s="145" t="str">
        <f>IF('Daily Data'!Y9="yes",0,IF(ISBLANK('Daily Data'!Q9),"",'Daily Data'!Q9))</f>
        <v/>
      </c>
      <c r="E8" s="146" t="str">
        <f>IF(ISBLANK('Daily Data'!V9),"",C8-D8)</f>
        <v/>
      </c>
      <c r="F8" s="144" t="str">
        <f>IF(ISBLANK('Daily Data'!X9),"",'Daily Data'!X9)</f>
        <v/>
      </c>
      <c r="G8" s="147" t="str">
        <f>IF(ISBLANK('Daily Data'!V9),"",Thursday!F8-E8)</f>
        <v/>
      </c>
      <c r="I8" s="148"/>
      <c r="K8" s="144" t="str">
        <f>IF(ISBLANK('Daily Data'!W9),"",'Daily Data'!W9)</f>
        <v/>
      </c>
      <c r="L8" s="145" t="str">
        <f>IF('Daily Data'!Y9="YES",0,IF(ISBLANK('Daily Data'!R9),"",'Daily Data'!R9))</f>
        <v/>
      </c>
      <c r="M8" s="146" t="str">
        <f>IF(ISBLANK('Daily Data'!W9),"",K8-L8)</f>
        <v/>
      </c>
    </row>
    <row r="9" spans="2:14" x14ac:dyDescent="0.15">
      <c r="B9" s="143" t="str">
        <f>IF(ISBLANK('Daily Data'!B10),"",'Daily Data'!B10)</f>
        <v/>
      </c>
      <c r="C9" s="144" t="str">
        <f>IF(ISBLANK('Daily Data'!V10),"",'Daily Data'!V10)</f>
        <v/>
      </c>
      <c r="D9" s="145" t="str">
        <f>IF('Daily Data'!Y10="yes",0,IF(ISBLANK('Daily Data'!Q10),"",'Daily Data'!Q10))</f>
        <v/>
      </c>
      <c r="E9" s="146" t="str">
        <f>IF(ISBLANK('Daily Data'!V10),"",C9-D9)</f>
        <v/>
      </c>
      <c r="F9" s="144" t="str">
        <f>IF(ISBLANK('Daily Data'!X10),"",'Daily Data'!X10)</f>
        <v/>
      </c>
      <c r="G9" s="147" t="str">
        <f>IF(ISBLANK('Daily Data'!V10),"",Thursday!F9-E9)</f>
        <v/>
      </c>
      <c r="I9" s="148"/>
      <c r="K9" s="144" t="str">
        <f>IF(ISBLANK('Daily Data'!W10),"",'Daily Data'!W10)</f>
        <v/>
      </c>
      <c r="L9" s="145" t="str">
        <f>IF('Daily Data'!Y10="YES",0,IF(ISBLANK('Daily Data'!R10),"",'Daily Data'!R10))</f>
        <v/>
      </c>
      <c r="M9" s="146" t="str">
        <f>IF(ISBLANK('Daily Data'!W10),"",K9-L9)</f>
        <v/>
      </c>
    </row>
    <row r="10" spans="2:14" x14ac:dyDescent="0.15">
      <c r="B10" s="143" t="str">
        <f>IF(ISBLANK('Daily Data'!B11),"",'Daily Data'!B11)</f>
        <v/>
      </c>
      <c r="C10" s="144" t="str">
        <f>IF(ISBLANK('Daily Data'!V11),"",'Daily Data'!V11)</f>
        <v/>
      </c>
      <c r="D10" s="145" t="str">
        <f>IF('Daily Data'!Y11="yes",0,IF(ISBLANK('Daily Data'!Q11),"",'Daily Data'!Q11))</f>
        <v/>
      </c>
      <c r="E10" s="146" t="str">
        <f>IF(ISBLANK('Daily Data'!V11),"",C10-D10)</f>
        <v/>
      </c>
      <c r="F10" s="144" t="str">
        <f>IF(ISBLANK('Daily Data'!X11),"",'Daily Data'!X11)</f>
        <v/>
      </c>
      <c r="G10" s="147" t="str">
        <f>IF(ISBLANK('Daily Data'!V11),"",Thursday!F10-E10)</f>
        <v/>
      </c>
      <c r="I10" s="148"/>
      <c r="K10" s="144" t="str">
        <f>IF(ISBLANK('Daily Data'!W11),"",'Daily Data'!W11)</f>
        <v/>
      </c>
      <c r="L10" s="145" t="str">
        <f>IF('Daily Data'!Y11="YES",0,IF(ISBLANK('Daily Data'!R11),"",'Daily Data'!R11))</f>
        <v/>
      </c>
      <c r="M10" s="146" t="str">
        <f>IF(ISBLANK('Daily Data'!W11),"",K10-L10)</f>
        <v/>
      </c>
    </row>
    <row r="11" spans="2:14" x14ac:dyDescent="0.15">
      <c r="B11" s="143" t="str">
        <f>IF(ISBLANK('Daily Data'!B12),"",'Daily Data'!B12)</f>
        <v/>
      </c>
      <c r="C11" s="144" t="str">
        <f>IF(ISBLANK('Daily Data'!V12),"",'Daily Data'!V12)</f>
        <v/>
      </c>
      <c r="D11" s="145" t="str">
        <f>IF('Daily Data'!Y12="yes",0,IF(ISBLANK('Daily Data'!Q12),"",'Daily Data'!Q12))</f>
        <v/>
      </c>
      <c r="E11" s="146" t="str">
        <f>IF(ISBLANK('Daily Data'!V12),"",C11-D11)</f>
        <v/>
      </c>
      <c r="F11" s="144" t="str">
        <f>IF(ISBLANK('Daily Data'!X12),"",'Daily Data'!X12)</f>
        <v/>
      </c>
      <c r="G11" s="147" t="str">
        <f>IF(ISBLANK('Daily Data'!V12),"",Thursday!F11-E11)</f>
        <v/>
      </c>
      <c r="I11" s="148"/>
      <c r="K11" s="144" t="str">
        <f>IF(ISBLANK('Daily Data'!W12),"",'Daily Data'!W12)</f>
        <v/>
      </c>
      <c r="L11" s="145" t="str">
        <f>IF('Daily Data'!Y12="YES",0,IF(ISBLANK('Daily Data'!R12),"",'Daily Data'!R12))</f>
        <v/>
      </c>
      <c r="M11" s="146" t="str">
        <f>IF(ISBLANK('Daily Data'!W12),"",K11-L11)</f>
        <v/>
      </c>
    </row>
    <row r="12" spans="2:14" x14ac:dyDescent="0.15">
      <c r="B12" s="143" t="str">
        <f>IF(ISBLANK('Daily Data'!B13),"",'Daily Data'!B13)</f>
        <v/>
      </c>
      <c r="C12" s="144" t="str">
        <f>IF(ISBLANK('Daily Data'!V13),"",'Daily Data'!V13)</f>
        <v/>
      </c>
      <c r="D12" s="145" t="str">
        <f>IF('Daily Data'!Y13="yes",0,IF(ISBLANK('Daily Data'!Q13),"",'Daily Data'!Q13))</f>
        <v/>
      </c>
      <c r="E12" s="146" t="str">
        <f>IF(ISBLANK('Daily Data'!V13),"",C12-D12)</f>
        <v/>
      </c>
      <c r="F12" s="144" t="str">
        <f>IF(ISBLANK('Daily Data'!X13),"",'Daily Data'!X13)</f>
        <v/>
      </c>
      <c r="G12" s="147" t="str">
        <f>IF(ISBLANK('Daily Data'!V13),"",Thursday!F12-E12)</f>
        <v/>
      </c>
      <c r="I12" s="148"/>
      <c r="K12" s="144" t="str">
        <f>IF(ISBLANK('Daily Data'!W13),"",'Daily Data'!W13)</f>
        <v/>
      </c>
      <c r="L12" s="145" t="str">
        <f>IF('Daily Data'!Y13="YES",0,IF(ISBLANK('Daily Data'!R13),"",'Daily Data'!R13))</f>
        <v/>
      </c>
      <c r="M12" s="146" t="str">
        <f>IF(ISBLANK('Daily Data'!W13),"",K12-L12)</f>
        <v/>
      </c>
    </row>
    <row r="13" spans="2:14" x14ac:dyDescent="0.15">
      <c r="B13" s="143" t="str">
        <f>IF(ISBLANK('Daily Data'!B14),"",'Daily Data'!B14)</f>
        <v/>
      </c>
      <c r="C13" s="144" t="str">
        <f>IF(ISBLANK('Daily Data'!V14),"",'Daily Data'!V14)</f>
        <v/>
      </c>
      <c r="D13" s="145" t="str">
        <f>IF('Daily Data'!Y14="yes",0,IF(ISBLANK('Daily Data'!Q14),"",'Daily Data'!Q14))</f>
        <v/>
      </c>
      <c r="E13" s="146" t="str">
        <f>IF(ISBLANK('Daily Data'!V14),"",C13-D13)</f>
        <v/>
      </c>
      <c r="F13" s="144" t="str">
        <f>IF(ISBLANK('Daily Data'!X14),"",'Daily Data'!X14)</f>
        <v/>
      </c>
      <c r="G13" s="147" t="str">
        <f>IF(ISBLANK('Daily Data'!V14),"",Thursday!F13-E13)</f>
        <v/>
      </c>
      <c r="I13" s="148"/>
      <c r="K13" s="144" t="str">
        <f>IF(ISBLANK('Daily Data'!W14),"",'Daily Data'!W14)</f>
        <v/>
      </c>
      <c r="L13" s="145" t="str">
        <f>IF('Daily Data'!Y14="YES",0,IF(ISBLANK('Daily Data'!R14),"",'Daily Data'!R14))</f>
        <v/>
      </c>
      <c r="M13" s="146" t="str">
        <f>IF(ISBLANK('Daily Data'!W14),"",K13-L13)</f>
        <v/>
      </c>
    </row>
    <row r="14" spans="2:14" x14ac:dyDescent="0.15">
      <c r="B14" s="143" t="str">
        <f>IF(ISBLANK('Daily Data'!B15),"",'Daily Data'!B15)</f>
        <v/>
      </c>
      <c r="C14" s="144" t="str">
        <f>IF(ISBLANK('Daily Data'!V15),"",'Daily Data'!V15)</f>
        <v/>
      </c>
      <c r="D14" s="145" t="str">
        <f>IF('Daily Data'!Y15="yes",0,IF(ISBLANK('Daily Data'!Q15),"",'Daily Data'!Q15))</f>
        <v/>
      </c>
      <c r="E14" s="146" t="str">
        <f>IF(ISBLANK('Daily Data'!V15),"",C14-D14)</f>
        <v/>
      </c>
      <c r="F14" s="144" t="str">
        <f>IF(ISBLANK('Daily Data'!X15),"",'Daily Data'!X15)</f>
        <v/>
      </c>
      <c r="G14" s="147" t="str">
        <f>IF(ISBLANK('Daily Data'!V15),"",Thursday!F14-E14)</f>
        <v/>
      </c>
      <c r="I14" s="148"/>
      <c r="K14" s="144" t="str">
        <f>IF(ISBLANK('Daily Data'!W15),"",'Daily Data'!W15)</f>
        <v/>
      </c>
      <c r="L14" s="145" t="str">
        <f>IF('Daily Data'!Y15="YES",0,IF(ISBLANK('Daily Data'!R15),"",'Daily Data'!R15))</f>
        <v/>
      </c>
      <c r="M14" s="146" t="str">
        <f>IF(ISBLANK('Daily Data'!W15),"",K14-L14)</f>
        <v/>
      </c>
    </row>
    <row r="15" spans="2:14" x14ac:dyDescent="0.15">
      <c r="B15" s="143" t="str">
        <f>IF(ISBLANK('Daily Data'!B16),"",'Daily Data'!B16)</f>
        <v/>
      </c>
      <c r="C15" s="144" t="str">
        <f>IF(ISBLANK('Daily Data'!V16),"",'Daily Data'!V16)</f>
        <v/>
      </c>
      <c r="D15" s="145" t="str">
        <f>IF('Daily Data'!Y16="yes",0,IF(ISBLANK('Daily Data'!Q16),"",'Daily Data'!Q16))</f>
        <v/>
      </c>
      <c r="E15" s="146" t="str">
        <f>IF(ISBLANK('Daily Data'!V16),"",C15-D15)</f>
        <v/>
      </c>
      <c r="F15" s="144" t="str">
        <f>IF(ISBLANK('Daily Data'!X16),"",'Daily Data'!X16)</f>
        <v/>
      </c>
      <c r="G15" s="147" t="str">
        <f>IF(ISBLANK('Daily Data'!V16),"",Thursday!F15-E15)</f>
        <v/>
      </c>
      <c r="I15" s="148"/>
      <c r="K15" s="144" t="str">
        <f>IF(ISBLANK('Daily Data'!W16),"",'Daily Data'!W16)</f>
        <v/>
      </c>
      <c r="L15" s="145" t="str">
        <f>IF('Daily Data'!Y16="YES",0,IF(ISBLANK('Daily Data'!R16),"",'Daily Data'!R16))</f>
        <v/>
      </c>
      <c r="M15" s="146" t="str">
        <f>IF(ISBLANK('Daily Data'!W16),"",K15-L15)</f>
        <v/>
      </c>
    </row>
    <row r="16" spans="2:14" x14ac:dyDescent="0.15">
      <c r="B16" s="143" t="str">
        <f>IF(ISBLANK('Daily Data'!B17),"",'Daily Data'!B17)</f>
        <v/>
      </c>
      <c r="C16" s="144" t="str">
        <f>IF(ISBLANK('Daily Data'!V17),"",'Daily Data'!V17)</f>
        <v/>
      </c>
      <c r="D16" s="145" t="str">
        <f>IF('Daily Data'!Y17="yes",0,IF(ISBLANK('Daily Data'!Q17),"",'Daily Data'!Q17))</f>
        <v/>
      </c>
      <c r="E16" s="146" t="str">
        <f>IF(ISBLANK('Daily Data'!V17),"",C16-D16)</f>
        <v/>
      </c>
      <c r="F16" s="144" t="str">
        <f>IF(ISBLANK('Daily Data'!X17),"",'Daily Data'!X17)</f>
        <v/>
      </c>
      <c r="G16" s="147" t="str">
        <f>IF(ISBLANK('Daily Data'!V17),"",Thursday!F16-E16)</f>
        <v/>
      </c>
      <c r="I16" s="148"/>
      <c r="K16" s="144" t="str">
        <f>IF(ISBLANK('Daily Data'!W17),"",'Daily Data'!W17)</f>
        <v/>
      </c>
      <c r="L16" s="145" t="str">
        <f>IF('Daily Data'!Y17="YES",0,IF(ISBLANK('Daily Data'!R17),"",'Daily Data'!R17))</f>
        <v/>
      </c>
      <c r="M16" s="146" t="str">
        <f>IF(ISBLANK('Daily Data'!W17),"",K16-L16)</f>
        <v/>
      </c>
    </row>
    <row r="17" spans="2:13" x14ac:dyDescent="0.15">
      <c r="B17" s="143" t="str">
        <f>IF(ISBLANK('Daily Data'!B18),"",'Daily Data'!B18)</f>
        <v/>
      </c>
      <c r="C17" s="144" t="str">
        <f>IF(ISBLANK('Daily Data'!V18),"",'Daily Data'!V18)</f>
        <v/>
      </c>
      <c r="D17" s="145" t="str">
        <f>IF('Daily Data'!Y18="yes",0,IF(ISBLANK('Daily Data'!Q18),"",'Daily Data'!Q18))</f>
        <v/>
      </c>
      <c r="E17" s="146" t="str">
        <f>IF(ISBLANK('Daily Data'!V18),"",C17-D17)</f>
        <v/>
      </c>
      <c r="F17" s="144" t="str">
        <f>IF(ISBLANK('Daily Data'!X18),"",'Daily Data'!X18)</f>
        <v/>
      </c>
      <c r="G17" s="147" t="str">
        <f>IF(ISBLANK('Daily Data'!V18),"",Thursday!F17-E17)</f>
        <v/>
      </c>
      <c r="I17" s="148"/>
      <c r="K17" s="144" t="str">
        <f>IF(ISBLANK('Daily Data'!W18),"",'Daily Data'!W18)</f>
        <v/>
      </c>
      <c r="L17" s="145" t="str">
        <f>IF('Daily Data'!Y18="YES",0,IF(ISBLANK('Daily Data'!R18),"",'Daily Data'!R18))</f>
        <v/>
      </c>
      <c r="M17" s="146" t="str">
        <f>IF(ISBLANK('Daily Data'!W18),"",K17-L17)</f>
        <v/>
      </c>
    </row>
    <row r="18" spans="2:13" x14ac:dyDescent="0.15">
      <c r="B18" s="143" t="str">
        <f>IF(ISBLANK('Daily Data'!B19),"",'Daily Data'!B19)</f>
        <v/>
      </c>
      <c r="C18" s="144" t="str">
        <f>IF(ISBLANK('Daily Data'!V19),"",'Daily Data'!V19)</f>
        <v/>
      </c>
      <c r="D18" s="145" t="str">
        <f>IF('Daily Data'!Y19="yes",0,IF(ISBLANK('Daily Data'!Q19),"",'Daily Data'!Q19))</f>
        <v/>
      </c>
      <c r="E18" s="146" t="str">
        <f>IF(ISBLANK('Daily Data'!V19),"",C18-D18)</f>
        <v/>
      </c>
      <c r="F18" s="144" t="str">
        <f>IF(ISBLANK('Daily Data'!X19),"",'Daily Data'!X19)</f>
        <v/>
      </c>
      <c r="G18" s="147" t="str">
        <f>IF(ISBLANK('Daily Data'!V19),"",Thursday!F18-E18)</f>
        <v/>
      </c>
      <c r="I18" s="148"/>
      <c r="K18" s="144" t="str">
        <f>IF(ISBLANK('Daily Data'!W19),"",'Daily Data'!W19)</f>
        <v/>
      </c>
      <c r="L18" s="145" t="str">
        <f>IF('Daily Data'!Y19="YES",0,IF(ISBLANK('Daily Data'!R19),"",'Daily Data'!R19))</f>
        <v/>
      </c>
      <c r="M18" s="146" t="str">
        <f>IF(ISBLANK('Daily Data'!W19),"",K18-L18)</f>
        <v/>
      </c>
    </row>
    <row r="19" spans="2:13" x14ac:dyDescent="0.15">
      <c r="B19" s="143" t="str">
        <f>IF(ISBLANK('Daily Data'!B20),"",'Daily Data'!B20)</f>
        <v/>
      </c>
      <c r="C19" s="144" t="str">
        <f>IF(ISBLANK('Daily Data'!V20),"",'Daily Data'!V20)</f>
        <v/>
      </c>
      <c r="D19" s="145" t="str">
        <f>IF('Daily Data'!Y20="yes",0,IF(ISBLANK('Daily Data'!Q20),"",'Daily Data'!Q20))</f>
        <v/>
      </c>
      <c r="E19" s="146" t="str">
        <f>IF(ISBLANK('Daily Data'!V20),"",C19-D19)</f>
        <v/>
      </c>
      <c r="F19" s="144" t="str">
        <f>IF(ISBLANK('Daily Data'!X20),"",'Daily Data'!X20)</f>
        <v/>
      </c>
      <c r="G19" s="147" t="str">
        <f>IF(ISBLANK('Daily Data'!V20),"",Thursday!F19-E19)</f>
        <v/>
      </c>
      <c r="I19" s="148"/>
      <c r="K19" s="144" t="str">
        <f>IF(ISBLANK('Daily Data'!W20),"",'Daily Data'!W20)</f>
        <v/>
      </c>
      <c r="L19" s="145" t="str">
        <f>IF('Daily Data'!Y20="YES",0,IF(ISBLANK('Daily Data'!R20),"",'Daily Data'!R20))</f>
        <v/>
      </c>
      <c r="M19" s="146" t="str">
        <f>IF(ISBLANK('Daily Data'!W20),"",K19-L19)</f>
        <v/>
      </c>
    </row>
    <row r="20" spans="2:13" x14ac:dyDescent="0.15">
      <c r="B20" s="143" t="str">
        <f>IF(ISBLANK('Daily Data'!B21),"",'Daily Data'!B21)</f>
        <v/>
      </c>
      <c r="C20" s="144" t="str">
        <f>IF(ISBLANK('Daily Data'!V21),"",'Daily Data'!V21)</f>
        <v/>
      </c>
      <c r="D20" s="145" t="str">
        <f>IF('Daily Data'!Y21="yes",0,IF(ISBLANK('Daily Data'!Q21),"",'Daily Data'!Q21))</f>
        <v/>
      </c>
      <c r="E20" s="146" t="str">
        <f>IF(ISBLANK('Daily Data'!V21),"",C20-D20)</f>
        <v/>
      </c>
      <c r="F20" s="144" t="str">
        <f>IF(ISBLANK('Daily Data'!X21),"",'Daily Data'!X21)</f>
        <v/>
      </c>
      <c r="G20" s="147" t="str">
        <f>IF(ISBLANK('Daily Data'!V21),"",Thursday!F20-E20)</f>
        <v/>
      </c>
      <c r="I20" s="148"/>
      <c r="K20" s="144" t="str">
        <f>IF(ISBLANK('Daily Data'!W21),"",'Daily Data'!W21)</f>
        <v/>
      </c>
      <c r="L20" s="145" t="str">
        <f>IF('Daily Data'!Y21="YES",0,IF(ISBLANK('Daily Data'!R21),"",'Daily Data'!R21))</f>
        <v/>
      </c>
      <c r="M20" s="146" t="str">
        <f>IF(ISBLANK('Daily Data'!W21),"",K20-L20)</f>
        <v/>
      </c>
    </row>
    <row r="21" spans="2:13" x14ac:dyDescent="0.15">
      <c r="B21" s="143" t="str">
        <f>IF(ISBLANK('Daily Data'!B22),"",'Daily Data'!B22)</f>
        <v/>
      </c>
      <c r="C21" s="144" t="str">
        <f>IF(ISBLANK('Daily Data'!V22),"",'Daily Data'!V22)</f>
        <v/>
      </c>
      <c r="D21" s="145" t="str">
        <f>IF('Daily Data'!Y22="yes",0,IF(ISBLANK('Daily Data'!Q22),"",'Daily Data'!Q22))</f>
        <v/>
      </c>
      <c r="E21" s="146" t="str">
        <f>IF(ISBLANK('Daily Data'!V22),"",C21-D21)</f>
        <v/>
      </c>
      <c r="F21" s="144" t="str">
        <f>IF(ISBLANK('Daily Data'!X22),"",'Daily Data'!X22)</f>
        <v/>
      </c>
      <c r="G21" s="147" t="str">
        <f>IF(ISBLANK('Daily Data'!V22),"",Thursday!F21-E21)</f>
        <v/>
      </c>
      <c r="I21" s="148"/>
      <c r="K21" s="144" t="str">
        <f>IF(ISBLANK('Daily Data'!W22),"",'Daily Data'!W22)</f>
        <v/>
      </c>
      <c r="L21" s="145" t="str">
        <f>IF('Daily Data'!Y22="YES",0,IF(ISBLANK('Daily Data'!R22),"",'Daily Data'!R22))</f>
        <v/>
      </c>
      <c r="M21" s="146" t="str">
        <f>IF(ISBLANK('Daily Data'!W22),"",K21-L21)</f>
        <v/>
      </c>
    </row>
    <row r="22" spans="2:13" x14ac:dyDescent="0.15">
      <c r="B22" s="143" t="str">
        <f>IF(ISBLANK('Daily Data'!B23),"",'Daily Data'!B23)</f>
        <v/>
      </c>
      <c r="C22" s="144" t="str">
        <f>IF(ISBLANK('Daily Data'!V23),"",'Daily Data'!V23)</f>
        <v/>
      </c>
      <c r="D22" s="145" t="str">
        <f>IF('Daily Data'!Y23="yes",0,IF(ISBLANK('Daily Data'!Q23),"",'Daily Data'!Q23))</f>
        <v/>
      </c>
      <c r="E22" s="146" t="str">
        <f>IF(ISBLANK('Daily Data'!V23),"",C22-D22)</f>
        <v/>
      </c>
      <c r="F22" s="144" t="str">
        <f>IF(ISBLANK('Daily Data'!X23),"",'Daily Data'!X23)</f>
        <v/>
      </c>
      <c r="G22" s="147" t="str">
        <f>IF(ISBLANK('Daily Data'!V23),"",Thursday!F22-E22)</f>
        <v/>
      </c>
      <c r="I22" s="148"/>
      <c r="K22" s="144" t="str">
        <f>IF(ISBLANK('Daily Data'!W23),"",'Daily Data'!W23)</f>
        <v/>
      </c>
      <c r="L22" s="145" t="str">
        <f>IF('Daily Data'!Y23="YES",0,IF(ISBLANK('Daily Data'!R23),"",'Daily Data'!R23))</f>
        <v/>
      </c>
      <c r="M22" s="146" t="str">
        <f>IF(ISBLANK('Daily Data'!W23),"",K22-L22)</f>
        <v/>
      </c>
    </row>
    <row r="23" spans="2:13" x14ac:dyDescent="0.15">
      <c r="B23" s="143" t="str">
        <f>IF(ISBLANK('Daily Data'!B24),"",'Daily Data'!B24)</f>
        <v/>
      </c>
      <c r="C23" s="144" t="str">
        <f>IF(ISBLANK('Daily Data'!V24),"",'Daily Data'!V24)</f>
        <v/>
      </c>
      <c r="D23" s="145" t="str">
        <f>IF('Daily Data'!Y24="yes",0,IF(ISBLANK('Daily Data'!Q24),"",'Daily Data'!Q24))</f>
        <v/>
      </c>
      <c r="E23" s="146" t="str">
        <f>IF(ISBLANK('Daily Data'!V24),"",C23-D23)</f>
        <v/>
      </c>
      <c r="F23" s="144" t="str">
        <f>IF(ISBLANK('Daily Data'!X24),"",'Daily Data'!X24)</f>
        <v/>
      </c>
      <c r="G23" s="147" t="str">
        <f>IF(ISBLANK('Daily Data'!V24),"",Thursday!F23-E23)</f>
        <v/>
      </c>
      <c r="I23" s="148"/>
      <c r="K23" s="144" t="str">
        <f>IF(ISBLANK('Daily Data'!W24),"",'Daily Data'!W24)</f>
        <v/>
      </c>
      <c r="L23" s="145" t="str">
        <f>IF('Daily Data'!Y24="YES",0,IF(ISBLANK('Daily Data'!R24),"",'Daily Data'!R24))</f>
        <v/>
      </c>
      <c r="M23" s="146" t="str">
        <f>IF(ISBLANK('Daily Data'!W24),"",K23-L23)</f>
        <v/>
      </c>
    </row>
    <row r="24" spans="2:13" x14ac:dyDescent="0.15">
      <c r="B24" s="143" t="str">
        <f>IF(ISBLANK('Daily Data'!B25),"",'Daily Data'!B25)</f>
        <v/>
      </c>
      <c r="C24" s="144" t="str">
        <f>IF(ISBLANK('Daily Data'!V25),"",'Daily Data'!V25)</f>
        <v/>
      </c>
      <c r="D24" s="145" t="str">
        <f>IF('Daily Data'!Y25="yes",0,IF(ISBLANK('Daily Data'!Q25),"",'Daily Data'!Q25))</f>
        <v/>
      </c>
      <c r="E24" s="146" t="str">
        <f>IF(ISBLANK('Daily Data'!V25),"",C24-D24)</f>
        <v/>
      </c>
      <c r="F24" s="144" t="str">
        <f>IF(ISBLANK('Daily Data'!X25),"",'Daily Data'!X25)</f>
        <v/>
      </c>
      <c r="G24" s="147" t="str">
        <f>IF(ISBLANK('Daily Data'!V25),"",Thursday!F24-E24)</f>
        <v/>
      </c>
      <c r="I24" s="148"/>
      <c r="K24" s="144" t="str">
        <f>IF(ISBLANK('Daily Data'!W25),"",'Daily Data'!W25)</f>
        <v/>
      </c>
      <c r="L24" s="145" t="str">
        <f>IF('Daily Data'!Y25="YES",0,IF(ISBLANK('Daily Data'!R25),"",'Daily Data'!R25))</f>
        <v/>
      </c>
      <c r="M24" s="146" t="str">
        <f>IF(ISBLANK('Daily Data'!W25),"",K24-L24)</f>
        <v/>
      </c>
    </row>
    <row r="25" spans="2:13" x14ac:dyDescent="0.15">
      <c r="B25" s="143" t="str">
        <f>IF(ISBLANK('Daily Data'!B26),"",'Daily Data'!B26)</f>
        <v/>
      </c>
      <c r="C25" s="144" t="str">
        <f>IF(ISBLANK('Daily Data'!V26),"",'Daily Data'!V26)</f>
        <v/>
      </c>
      <c r="D25" s="145" t="str">
        <f>IF('Daily Data'!Y26="yes",0,IF(ISBLANK('Daily Data'!Q26),"",'Daily Data'!Q26))</f>
        <v/>
      </c>
      <c r="E25" s="146" t="str">
        <f>IF(ISBLANK('Daily Data'!V26),"",C25-D25)</f>
        <v/>
      </c>
      <c r="F25" s="144" t="str">
        <f>IF(ISBLANK('Daily Data'!X26),"",'Daily Data'!X26)</f>
        <v/>
      </c>
      <c r="G25" s="147" t="str">
        <f>IF(ISBLANK('Daily Data'!V26),"",Thursday!F25-E25)</f>
        <v/>
      </c>
      <c r="I25" s="148"/>
      <c r="K25" s="144" t="str">
        <f>IF(ISBLANK('Daily Data'!W26),"",'Daily Data'!W26)</f>
        <v/>
      </c>
      <c r="L25" s="145" t="str">
        <f>IF('Daily Data'!Y26="YES",0,IF(ISBLANK('Daily Data'!R26),"",'Daily Data'!R26))</f>
        <v/>
      </c>
      <c r="M25" s="146" t="str">
        <f>IF(ISBLANK('Daily Data'!W26),"",K25-L25)</f>
        <v/>
      </c>
    </row>
    <row r="26" spans="2:13" x14ac:dyDescent="0.15">
      <c r="B26" s="143" t="str">
        <f>IF(ISBLANK('Daily Data'!B27),"",'Daily Data'!B27)</f>
        <v/>
      </c>
      <c r="C26" s="144" t="str">
        <f>IF(ISBLANK('Daily Data'!V27),"",'Daily Data'!V27)</f>
        <v/>
      </c>
      <c r="D26" s="145" t="str">
        <f>IF('Daily Data'!Y27="yes",0,IF(ISBLANK('Daily Data'!Q27),"",'Daily Data'!Q27))</f>
        <v/>
      </c>
      <c r="E26" s="146" t="str">
        <f>IF(ISBLANK('Daily Data'!V27),"",C26-D26)</f>
        <v/>
      </c>
      <c r="F26" s="144" t="str">
        <f>IF(ISBLANK('Daily Data'!X27),"",'Daily Data'!X27)</f>
        <v/>
      </c>
      <c r="G26" s="147" t="str">
        <f>IF(ISBLANK('Daily Data'!V27),"",Thursday!F26-E26)</f>
        <v/>
      </c>
      <c r="I26" s="148"/>
      <c r="K26" s="144" t="str">
        <f>IF(ISBLANK('Daily Data'!W27),"",'Daily Data'!W27)</f>
        <v/>
      </c>
      <c r="L26" s="145" t="str">
        <f>IF('Daily Data'!Y27="YES",0,IF(ISBLANK('Daily Data'!R27),"",'Daily Data'!R27))</f>
        <v/>
      </c>
      <c r="M26" s="146" t="str">
        <f>IF(ISBLANK('Daily Data'!W27),"",K26-L26)</f>
        <v/>
      </c>
    </row>
    <row r="27" spans="2:13" x14ac:dyDescent="0.15">
      <c r="B27" s="143" t="str">
        <f>IF(ISBLANK('Daily Data'!B28),"",'Daily Data'!B28)</f>
        <v/>
      </c>
      <c r="C27" s="144" t="str">
        <f>IF(ISBLANK('Daily Data'!V28),"",'Daily Data'!V28)</f>
        <v/>
      </c>
      <c r="D27" s="145" t="str">
        <f>IF('Daily Data'!Y28="yes",0,IF(ISBLANK('Daily Data'!Q28),"",'Daily Data'!Q28))</f>
        <v/>
      </c>
      <c r="E27" s="146" t="str">
        <f>IF(ISBLANK('Daily Data'!V28),"",C27-D27)</f>
        <v/>
      </c>
      <c r="F27" s="144" t="str">
        <f>IF(ISBLANK('Daily Data'!X28),"",'Daily Data'!X28)</f>
        <v/>
      </c>
      <c r="G27" s="147" t="str">
        <f>IF(ISBLANK('Daily Data'!V28),"",Thursday!F27-E27)</f>
        <v/>
      </c>
      <c r="I27" s="148"/>
      <c r="K27" s="144" t="str">
        <f>IF(ISBLANK('Daily Data'!W28),"",'Daily Data'!W28)</f>
        <v/>
      </c>
      <c r="L27" s="145" t="str">
        <f>IF('Daily Data'!Y28="YES",0,IF(ISBLANK('Daily Data'!R28),"",'Daily Data'!R28))</f>
        <v/>
      </c>
      <c r="M27" s="146" t="str">
        <f>IF(ISBLANK('Daily Data'!W28),"",K27-L27)</f>
        <v/>
      </c>
    </row>
    <row r="28" spans="2:13" x14ac:dyDescent="0.15">
      <c r="B28" s="143" t="str">
        <f>IF(ISBLANK('Daily Data'!B29),"",'Daily Data'!B29)</f>
        <v/>
      </c>
      <c r="C28" s="144" t="str">
        <f>IF(ISBLANK('Daily Data'!V29),"",'Daily Data'!V29)</f>
        <v/>
      </c>
      <c r="D28" s="145" t="str">
        <f>IF('Daily Data'!Y29="yes",0,IF(ISBLANK('Daily Data'!Q29),"",'Daily Data'!Q29))</f>
        <v/>
      </c>
      <c r="E28" s="146" t="str">
        <f>IF(ISBLANK('Daily Data'!V29),"",C28-D28)</f>
        <v/>
      </c>
      <c r="F28" s="144" t="str">
        <f>IF(ISBLANK('Daily Data'!X29),"",'Daily Data'!X29)</f>
        <v/>
      </c>
      <c r="G28" s="147" t="str">
        <f>IF(ISBLANK('Daily Data'!V29),"",Thursday!F28-E28)</f>
        <v/>
      </c>
      <c r="I28" s="148"/>
      <c r="K28" s="144" t="str">
        <f>IF(ISBLANK('Daily Data'!W29),"",'Daily Data'!W29)</f>
        <v/>
      </c>
      <c r="L28" s="145" t="str">
        <f>IF('Daily Data'!Y29="YES",0,IF(ISBLANK('Daily Data'!R29),"",'Daily Data'!R29))</f>
        <v/>
      </c>
      <c r="M28" s="146" t="str">
        <f>IF(ISBLANK('Daily Data'!W29),"",K28-L28)</f>
        <v/>
      </c>
    </row>
    <row r="29" spans="2:13" x14ac:dyDescent="0.15">
      <c r="B29" s="143" t="str">
        <f>IF(ISBLANK('Daily Data'!B30),"",'Daily Data'!B30)</f>
        <v/>
      </c>
      <c r="C29" s="144" t="str">
        <f>IF(ISBLANK('Daily Data'!V30),"",'Daily Data'!V30)</f>
        <v/>
      </c>
      <c r="D29" s="145" t="str">
        <f>IF('Daily Data'!Y30="yes",0,IF(ISBLANK('Daily Data'!Q30),"",'Daily Data'!Q30))</f>
        <v/>
      </c>
      <c r="E29" s="146" t="str">
        <f>IF(ISBLANK('Daily Data'!V30),"",C29-D29)</f>
        <v/>
      </c>
      <c r="F29" s="144" t="str">
        <f>IF(ISBLANK('Daily Data'!X30),"",'Daily Data'!X30)</f>
        <v/>
      </c>
      <c r="G29" s="147" t="str">
        <f>IF(ISBLANK('Daily Data'!V30),"",Thursday!F29-E29)</f>
        <v/>
      </c>
      <c r="I29" s="148"/>
      <c r="K29" s="144" t="str">
        <f>IF(ISBLANK('Daily Data'!W30),"",'Daily Data'!W30)</f>
        <v/>
      </c>
      <c r="L29" s="145" t="str">
        <f>IF('Daily Data'!Y30="YES",0,IF(ISBLANK('Daily Data'!R30),"",'Daily Data'!R30))</f>
        <v/>
      </c>
      <c r="M29" s="146" t="str">
        <f>IF(ISBLANK('Daily Data'!W30),"",K29-L29)</f>
        <v/>
      </c>
    </row>
    <row r="30" spans="2:13" x14ac:dyDescent="0.15">
      <c r="B30" s="143" t="str">
        <f>IF(ISBLANK('Daily Data'!B31),"",'Daily Data'!B31)</f>
        <v/>
      </c>
      <c r="C30" s="144" t="str">
        <f>IF(ISBLANK('Daily Data'!V31),"",'Daily Data'!V31)</f>
        <v/>
      </c>
      <c r="D30" s="145" t="str">
        <f>IF('Daily Data'!Y31="yes",0,IF(ISBLANK('Daily Data'!Q31),"",'Daily Data'!Q31))</f>
        <v/>
      </c>
      <c r="E30" s="146" t="str">
        <f>IF(ISBLANK('Daily Data'!V31),"",C30-D30)</f>
        <v/>
      </c>
      <c r="F30" s="144" t="str">
        <f>IF(ISBLANK('Daily Data'!X31),"",'Daily Data'!X31)</f>
        <v/>
      </c>
      <c r="G30" s="147" t="str">
        <f>IF(ISBLANK('Daily Data'!V31),"",Thursday!F30-E30)</f>
        <v/>
      </c>
      <c r="I30" s="148"/>
      <c r="K30" s="144" t="str">
        <f>IF(ISBLANK('Daily Data'!W31),"",'Daily Data'!W31)</f>
        <v/>
      </c>
      <c r="L30" s="145" t="str">
        <f>IF('Daily Data'!Y31="YES",0,IF(ISBLANK('Daily Data'!R31),"",'Daily Data'!R31))</f>
        <v/>
      </c>
      <c r="M30" s="146" t="str">
        <f>IF(ISBLANK('Daily Data'!W31),"",K30-L30)</f>
        <v/>
      </c>
    </row>
    <row r="31" spans="2:13" x14ac:dyDescent="0.15">
      <c r="B31" s="143" t="str">
        <f>IF(ISBLANK('Daily Data'!B32),"",'Daily Data'!B32)</f>
        <v/>
      </c>
      <c r="C31" s="144" t="str">
        <f>IF(ISBLANK('Daily Data'!V32),"",'Daily Data'!V32)</f>
        <v/>
      </c>
      <c r="D31" s="145" t="str">
        <f>IF('Daily Data'!Y32="yes",0,IF(ISBLANK('Daily Data'!Q32),"",'Daily Data'!Q32))</f>
        <v/>
      </c>
      <c r="E31" s="146" t="str">
        <f>IF(ISBLANK('Daily Data'!V32),"",C31-D31)</f>
        <v/>
      </c>
      <c r="F31" s="144" t="str">
        <f>IF(ISBLANK('Daily Data'!X32),"",'Daily Data'!X32)</f>
        <v/>
      </c>
      <c r="G31" s="147" t="str">
        <f>IF(ISBLANK('Daily Data'!V32),"",Thursday!F31-E31)</f>
        <v/>
      </c>
      <c r="I31" s="148"/>
      <c r="K31" s="144" t="str">
        <f>IF(ISBLANK('Daily Data'!W32),"",'Daily Data'!W32)</f>
        <v/>
      </c>
      <c r="L31" s="145" t="str">
        <f>IF('Daily Data'!Y32="YES",0,IF(ISBLANK('Daily Data'!R32),"",'Daily Data'!R32))</f>
        <v/>
      </c>
      <c r="M31" s="146" t="str">
        <f>IF(ISBLANK('Daily Data'!W32),"",K31-L31)</f>
        <v/>
      </c>
    </row>
    <row r="32" spans="2:13" ht="21" thickBot="1" x14ac:dyDescent="0.2">
      <c r="B32" s="143" t="str">
        <f>IF(ISBLANK('Daily Data'!B33),"",'Daily Data'!B33)</f>
        <v/>
      </c>
      <c r="C32" s="149" t="str">
        <f>IF(ISBLANK('Daily Data'!V33),"",'Daily Data'!V33)</f>
        <v/>
      </c>
      <c r="D32" s="150" t="str">
        <f>IF('Daily Data'!Y33="yes",0,IF(ISBLANK('Daily Data'!Q33),"",'Daily Data'!Q33))</f>
        <v/>
      </c>
      <c r="E32" s="151" t="str">
        <f>IF(ISBLANK('Daily Data'!V33),"",C32-D32)</f>
        <v/>
      </c>
      <c r="F32" s="144" t="str">
        <f>IF(ISBLANK('Daily Data'!X33),"",'Daily Data'!X33)</f>
        <v/>
      </c>
      <c r="G32" s="147" t="str">
        <f>IF(ISBLANK('Daily Data'!V33),"",Thursday!F32-E32)</f>
        <v/>
      </c>
      <c r="I32" s="152"/>
      <c r="K32" s="149" t="str">
        <f>IF(ISBLANK('Daily Data'!W33),"",'Daily Data'!W33)</f>
        <v/>
      </c>
      <c r="L32" s="150" t="str">
        <f>IF('Daily Data'!Y33="YES",0,IF(ISBLANK('Daily Data'!R33),"",'Daily Data'!R33))</f>
        <v/>
      </c>
      <c r="M32" s="151" t="str">
        <f>IF(ISBLANK('Daily Data'!W33),"",K32-L32)</f>
        <v/>
      </c>
    </row>
    <row r="33" spans="2:14" ht="21" thickBot="1" x14ac:dyDescent="0.35">
      <c r="B33" s="153" t="s">
        <v>91</v>
      </c>
      <c r="D33" s="154" t="s">
        <v>9</v>
      </c>
      <c r="E33" s="155" t="str">
        <f>IF(SUM(C8:C32)&gt;0,SUM(E8:E32),"")</f>
        <v/>
      </c>
      <c r="F33" s="156" t="str">
        <f>IF(SUM(C8:C32)&gt;0,SUM(F8:F32),"")</f>
        <v/>
      </c>
      <c r="G33" s="147" t="str">
        <f>IF(SUM(C8:C32)&gt;0,SUM(G8:G32),"")</f>
        <v/>
      </c>
      <c r="H33" s="36"/>
      <c r="I33" s="157" t="str">
        <f>IF(SUM(I34:I36)&gt;0,(I36-I35),"")</f>
        <v/>
      </c>
      <c r="J33" s="135"/>
      <c r="M33" s="158" t="str">
        <f>IF(SUM(K8:K32)&gt;0,SUM(M8:M32),"")</f>
        <v/>
      </c>
      <c r="N33" s="135" t="s">
        <v>12</v>
      </c>
    </row>
    <row r="34" spans="2:14" x14ac:dyDescent="0.3">
      <c r="B34" s="153"/>
      <c r="D34" s="154"/>
      <c r="E34" s="159"/>
      <c r="F34" s="159"/>
      <c r="G34" s="159"/>
      <c r="H34" s="161" t="s">
        <v>79</v>
      </c>
      <c r="I34" s="162"/>
      <c r="J34" s="135"/>
      <c r="M34" s="159"/>
      <c r="N34" s="135"/>
    </row>
    <row r="35" spans="2:14" ht="21" thickBot="1" x14ac:dyDescent="0.35">
      <c r="B35" s="153"/>
      <c r="D35" s="154"/>
      <c r="E35" s="159"/>
      <c r="F35" s="159"/>
      <c r="G35" s="159"/>
      <c r="H35" s="161" t="s">
        <v>94</v>
      </c>
      <c r="I35" s="163" t="str">
        <f>IF(ISBLANK('Daily Data'!X35),"",'Daily Data'!X34)</f>
        <v/>
      </c>
      <c r="J35" s="135"/>
      <c r="M35" s="159"/>
      <c r="N35" s="135"/>
    </row>
    <row r="36" spans="2:14" ht="21" thickBot="1" x14ac:dyDescent="0.35">
      <c r="B36" s="153"/>
      <c r="D36" s="154"/>
      <c r="E36" s="159"/>
      <c r="F36" s="159"/>
      <c r="G36" s="159"/>
      <c r="H36" s="161" t="s">
        <v>95</v>
      </c>
      <c r="I36" s="157" t="str">
        <f>IF(ISBLANK('Daily Data'!X35),"",'Daily Data'!X35)</f>
        <v/>
      </c>
      <c r="J36" s="135" t="s">
        <v>10</v>
      </c>
      <c r="M36" s="159"/>
      <c r="N36" s="135"/>
    </row>
    <row r="37" spans="2:14" x14ac:dyDescent="0.15">
      <c r="B37" s="164" t="s">
        <v>13</v>
      </c>
    </row>
    <row r="38" spans="2:14" ht="21" thickBot="1" x14ac:dyDescent="0.2">
      <c r="C38" s="165" t="str">
        <f>E33</f>
        <v/>
      </c>
      <c r="D38" s="122" t="s">
        <v>14</v>
      </c>
      <c r="E38" s="165" t="str">
        <f>I36</f>
        <v/>
      </c>
      <c r="F38" s="122" t="s">
        <v>15</v>
      </c>
      <c r="G38" s="123"/>
      <c r="H38" s="135"/>
      <c r="I38" s="165" t="str">
        <f>IF(SUM(C8:C32)&gt;0,(C38-E38),"")</f>
        <v/>
      </c>
      <c r="J38" s="153" t="s">
        <v>99</v>
      </c>
      <c r="K38" s="135"/>
    </row>
    <row r="39" spans="2:14" s="135" customFormat="1" ht="20.25" customHeight="1" x14ac:dyDescent="0.15">
      <c r="C39" s="135" t="s">
        <v>9</v>
      </c>
      <c r="E39" s="135" t="s">
        <v>10</v>
      </c>
      <c r="G39" s="166"/>
      <c r="K39" s="167"/>
      <c r="L39" s="167"/>
      <c r="M39" s="167"/>
    </row>
    <row r="40" spans="2:14" s="135" customFormat="1" x14ac:dyDescent="0.15">
      <c r="G40" s="166"/>
      <c r="K40" s="168" t="s">
        <v>49</v>
      </c>
      <c r="L40" s="169"/>
      <c r="M40" s="170"/>
    </row>
    <row r="41" spans="2:14" ht="21" thickBot="1" x14ac:dyDescent="0.2">
      <c r="C41" s="165" t="str">
        <f>E33</f>
        <v/>
      </c>
      <c r="D41" s="122" t="s">
        <v>14</v>
      </c>
      <c r="E41" s="165" t="str">
        <f>M33</f>
        <v/>
      </c>
      <c r="F41" s="122" t="s">
        <v>15</v>
      </c>
      <c r="G41" s="171" t="str">
        <f>IF(SUM(C8:C32)&gt;0,(C41-E41),"")</f>
        <v/>
      </c>
      <c r="H41" s="122" t="s">
        <v>98</v>
      </c>
      <c r="I41" s="165" t="str">
        <f>IF(SUM(C8:C32)&gt;0,(-G41*0.15),"")</f>
        <v/>
      </c>
      <c r="J41" s="172" t="s">
        <v>83</v>
      </c>
      <c r="K41" s="173" t="s">
        <v>96</v>
      </c>
      <c r="L41" s="174"/>
      <c r="M41" s="175"/>
    </row>
    <row r="42" spans="2:14" s="135" customFormat="1" x14ac:dyDescent="0.15">
      <c r="C42" s="135" t="s">
        <v>9</v>
      </c>
      <c r="E42" s="135" t="s">
        <v>12</v>
      </c>
      <c r="G42" s="135" t="s">
        <v>16</v>
      </c>
      <c r="H42" s="122"/>
      <c r="K42" s="176" t="s">
        <v>97</v>
      </c>
      <c r="L42" s="127"/>
      <c r="M42" s="177"/>
    </row>
    <row r="43" spans="2:14" s="135" customFormat="1" x14ac:dyDescent="0.15">
      <c r="H43" s="122"/>
    </row>
    <row r="44" spans="2:14" ht="21" thickBot="1" x14ac:dyDescent="0.2">
      <c r="H44" s="178"/>
      <c r="I44" s="165" t="str">
        <f>IF(SUM(C8:C32)&gt;0,(I38+I41),"")</f>
        <v/>
      </c>
      <c r="J44" s="178" t="s">
        <v>15</v>
      </c>
      <c r="K44" s="153" t="s">
        <v>18</v>
      </c>
    </row>
    <row r="45" spans="2:14" x14ac:dyDescent="0.15">
      <c r="B45" s="179"/>
      <c r="C45" s="179"/>
      <c r="D45" s="179"/>
      <c r="E45" s="179"/>
      <c r="F45" s="179"/>
      <c r="G45" s="179"/>
      <c r="H45" s="179"/>
      <c r="I45" s="179"/>
      <c r="J45" s="179"/>
      <c r="K45" s="181"/>
      <c r="L45" s="179"/>
      <c r="M45" s="179"/>
    </row>
    <row r="46" spans="2:14" ht="21" thickBot="1" x14ac:dyDescent="0.2">
      <c r="B46" s="183" t="s">
        <v>100</v>
      </c>
      <c r="C46" s="184"/>
      <c r="D46" s="184"/>
      <c r="E46" s="184"/>
      <c r="F46" s="184"/>
      <c r="G46" s="184"/>
      <c r="H46" s="186"/>
      <c r="I46" s="187">
        <f>IF(Wednesday!I44&gt;=0,0,Wednesday!I44)</f>
        <v>0</v>
      </c>
      <c r="J46" s="186" t="s">
        <v>14</v>
      </c>
      <c r="K46" s="183" t="s">
        <v>19</v>
      </c>
      <c r="L46" s="184"/>
      <c r="M46" s="191"/>
    </row>
    <row r="47" spans="2:14" x14ac:dyDescent="0.15">
      <c r="B47" s="184"/>
      <c r="C47" s="184"/>
      <c r="D47" s="184"/>
      <c r="E47" s="184"/>
      <c r="F47" s="184"/>
      <c r="G47" s="184"/>
      <c r="H47" s="184"/>
      <c r="I47" s="184"/>
      <c r="J47" s="184"/>
      <c r="K47" s="183"/>
      <c r="L47" s="184"/>
      <c r="M47" s="184"/>
    </row>
    <row r="48" spans="2:14" ht="21" thickBot="1" x14ac:dyDescent="0.2">
      <c r="B48" s="184"/>
      <c r="C48" s="184"/>
      <c r="D48" s="184"/>
      <c r="E48" s="184"/>
      <c r="F48" s="184"/>
      <c r="G48" s="184"/>
      <c r="H48" s="186"/>
      <c r="I48" s="187" t="str">
        <f>IF(SUM(C8:C32)&gt;0,(I44+I46),"")</f>
        <v/>
      </c>
      <c r="J48" s="186" t="s">
        <v>15</v>
      </c>
      <c r="K48" s="188" t="s">
        <v>20</v>
      </c>
      <c r="L48" s="184"/>
      <c r="M48" s="184"/>
    </row>
  </sheetData>
  <sheetProtection sheet="1" objects="1" scenarios="1" selectLockedCells="1" selectUnlockedCells="1"/>
  <customSheetViews>
    <customSheetView guid="{53395258-DBAA-429A-AE83-555B9B9DE7B8}" showGridLines="0" fitToPage="1" topLeftCell="A4">
      <selection activeCell="J6" sqref="J6"/>
      <pageMargins left="0.75" right="0.75" top="1" bottom="1" header="0.5" footer="0.5"/>
      <pageSetup scale="46" orientation="landscape" r:id="rId1"/>
      <headerFooter alignWithMargins="0"/>
    </customSheetView>
  </customSheetViews>
  <mergeCells count="10">
    <mergeCell ref="K6:K7"/>
    <mergeCell ref="L6:L7"/>
    <mergeCell ref="M6:M7"/>
    <mergeCell ref="B5:B7"/>
    <mergeCell ref="F5:F7"/>
    <mergeCell ref="G5:G7"/>
    <mergeCell ref="I5:I7"/>
    <mergeCell ref="C6:C7"/>
    <mergeCell ref="D6:D7"/>
    <mergeCell ref="E6:E7"/>
  </mergeCells>
  <phoneticPr fontId="2" type="noConversion"/>
  <pageMargins left="0.75" right="0.75" top="1" bottom="1" header="0.5" footer="0.5"/>
  <pageSetup scale="46"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N48"/>
  <sheetViews>
    <sheetView showGridLines="0" topLeftCell="A4" zoomScale="70" zoomScaleNormal="70" zoomScaleSheetLayoutView="50" workbookViewId="0">
      <selection activeCell="D2" sqref="D2"/>
    </sheetView>
  </sheetViews>
  <sheetFormatPr defaultColWidth="8.88671875" defaultRowHeight="20.25" x14ac:dyDescent="0.15"/>
  <cols>
    <col min="1" max="1" width="3.77734375" style="122" customWidth="1"/>
    <col min="2" max="2" width="10.88671875" style="122" customWidth="1"/>
    <col min="3" max="7" width="18.77734375" style="122" customWidth="1"/>
    <col min="8" max="8" width="7.33203125" style="122" customWidth="1"/>
    <col min="9" max="9" width="18.77734375" style="122" customWidth="1"/>
    <col min="10" max="10" width="7.33203125" style="122" customWidth="1"/>
    <col min="11" max="13" width="18.77734375" style="122" customWidth="1"/>
    <col min="14" max="14" width="7.33203125" style="122" customWidth="1"/>
    <col min="15" max="16384" width="8.88671875" style="122"/>
  </cols>
  <sheetData>
    <row r="1" spans="2:14" x14ac:dyDescent="0.15">
      <c r="B1" s="121" t="s">
        <v>70</v>
      </c>
    </row>
    <row r="2" spans="2:14" x14ac:dyDescent="0.15">
      <c r="B2" s="121" t="s">
        <v>5</v>
      </c>
      <c r="D2" s="124" t="str">
        <f>IF('Daily Data'!C2="retailer Name","Retailer Name not entered yet",'Daily Data'!C2)</f>
        <v>Retailer Name not entered yet</v>
      </c>
      <c r="E2" s="124"/>
      <c r="F2" s="124"/>
      <c r="G2" s="125"/>
      <c r="H2" s="126" t="s">
        <v>22</v>
      </c>
      <c r="I2" s="127" t="s">
        <v>28</v>
      </c>
      <c r="K2" s="128" t="str">
        <f>IF('Daily Data'!C4="Enter Date","DATE NOT ENTERED",'Daily Data'!C4+5)</f>
        <v>DATE NOT ENTERED</v>
      </c>
      <c r="L2" s="128"/>
      <c r="M2" s="128"/>
    </row>
    <row r="3" spans="2:14" ht="21" thickBot="1" x14ac:dyDescent="0.2"/>
    <row r="4" spans="2:14" ht="21" thickBot="1" x14ac:dyDescent="0.2">
      <c r="C4" s="129" t="s">
        <v>103</v>
      </c>
      <c r="D4" s="130"/>
      <c r="E4" s="131"/>
      <c r="F4" s="132"/>
      <c r="G4" s="133"/>
      <c r="I4" s="134" t="s">
        <v>102</v>
      </c>
      <c r="K4" s="129" t="s">
        <v>101</v>
      </c>
      <c r="L4" s="130"/>
      <c r="M4" s="131"/>
      <c r="N4" s="135"/>
    </row>
    <row r="5" spans="2:14" x14ac:dyDescent="0.15">
      <c r="B5" s="244" t="s">
        <v>6</v>
      </c>
      <c r="C5" s="136"/>
      <c r="D5" s="137" t="s">
        <v>92</v>
      </c>
      <c r="E5" s="138" t="s">
        <v>93</v>
      </c>
      <c r="F5" s="253" t="s">
        <v>74</v>
      </c>
      <c r="G5" s="254" t="s">
        <v>23</v>
      </c>
      <c r="I5" s="257" t="s">
        <v>75</v>
      </c>
      <c r="K5" s="139"/>
      <c r="L5" s="140" t="s">
        <v>7</v>
      </c>
      <c r="M5" s="141" t="s">
        <v>8</v>
      </c>
      <c r="N5" s="142"/>
    </row>
    <row r="6" spans="2:14" x14ac:dyDescent="0.15">
      <c r="B6" s="245"/>
      <c r="C6" s="247" t="s">
        <v>71</v>
      </c>
      <c r="D6" s="249" t="s">
        <v>72</v>
      </c>
      <c r="E6" s="251" t="s">
        <v>73</v>
      </c>
      <c r="F6" s="247"/>
      <c r="G6" s="255"/>
      <c r="I6" s="258"/>
      <c r="K6" s="253" t="s">
        <v>71</v>
      </c>
      <c r="L6" s="260" t="s">
        <v>72</v>
      </c>
      <c r="M6" s="261" t="s">
        <v>73</v>
      </c>
    </row>
    <row r="7" spans="2:14" x14ac:dyDescent="0.15">
      <c r="B7" s="246"/>
      <c r="C7" s="248"/>
      <c r="D7" s="250"/>
      <c r="E7" s="252"/>
      <c r="F7" s="248"/>
      <c r="G7" s="256"/>
      <c r="I7" s="259"/>
      <c r="K7" s="248"/>
      <c r="L7" s="250"/>
      <c r="M7" s="252"/>
    </row>
    <row r="8" spans="2:14" x14ac:dyDescent="0.15">
      <c r="B8" s="143" t="str">
        <f>IF(ISBLANK('Daily Data'!B9),"",'Daily Data'!B9)</f>
        <v/>
      </c>
      <c r="C8" s="144" t="str">
        <f>IF(ISBLANK('Daily Data'!AA9),"",'Daily Data'!AA9)</f>
        <v/>
      </c>
      <c r="D8" s="145" t="str">
        <f>IF('Daily Data'!AD9="YES",0,IF(ISBLANK('Daily Data'!V9),"",'Daily Data'!V9))</f>
        <v/>
      </c>
      <c r="E8" s="146" t="str">
        <f>IF(ISBLANK('Daily Data'!AA9),"",C8-D8)</f>
        <v/>
      </c>
      <c r="F8" s="144" t="str">
        <f>IF(ISBLANK('Daily Data'!AC9),"",'Daily Data'!AC9)</f>
        <v/>
      </c>
      <c r="G8" s="147" t="str">
        <f>IF(ISBLANK('Daily Data'!AA9),"",Friday!F8-E8)</f>
        <v/>
      </c>
      <c r="I8" s="145"/>
      <c r="K8" s="144" t="str">
        <f>IF(ISBLANK('Daily Data'!AB9),"",'Daily Data'!AB9)</f>
        <v/>
      </c>
      <c r="L8" s="145" t="str">
        <f>IF('Daily Data'!AD9="yes",0,IF(ISBLANK('Daily Data'!W9),"",'Daily Data'!W9))</f>
        <v/>
      </c>
      <c r="M8" s="146" t="str">
        <f>IF(ISBLANK('Daily Data'!AB9),"",K8-L8)</f>
        <v/>
      </c>
    </row>
    <row r="9" spans="2:14" x14ac:dyDescent="0.15">
      <c r="B9" s="143" t="str">
        <f>IF(ISBLANK('Daily Data'!B10),"",'Daily Data'!B10)</f>
        <v/>
      </c>
      <c r="C9" s="144" t="str">
        <f>IF(ISBLANK('Daily Data'!AA10),"",'Daily Data'!AA10)</f>
        <v/>
      </c>
      <c r="D9" s="145" t="str">
        <f>IF('Daily Data'!AD10="YES",0,IF(ISBLANK('Daily Data'!V10),"",'Daily Data'!V10))</f>
        <v/>
      </c>
      <c r="E9" s="146" t="str">
        <f>IF(ISBLANK('Daily Data'!AA10),"",C9-D9)</f>
        <v/>
      </c>
      <c r="F9" s="144" t="str">
        <f>IF(ISBLANK('Daily Data'!AC10),"",'Daily Data'!AC10)</f>
        <v/>
      </c>
      <c r="G9" s="147" t="str">
        <f>IF(ISBLANK('Daily Data'!AA10),"",Friday!F9-E9)</f>
        <v/>
      </c>
      <c r="I9" s="145"/>
      <c r="K9" s="144" t="str">
        <f>IF(ISBLANK('Daily Data'!AB10),"",'Daily Data'!AB10)</f>
        <v/>
      </c>
      <c r="L9" s="145" t="str">
        <f>IF('Daily Data'!AD10="yes",0,IF(ISBLANK('Daily Data'!W10),"",'Daily Data'!W10))</f>
        <v/>
      </c>
      <c r="M9" s="146" t="str">
        <f>IF(ISBLANK('Daily Data'!AB10),"",K9-L9)</f>
        <v/>
      </c>
    </row>
    <row r="10" spans="2:14" x14ac:dyDescent="0.15">
      <c r="B10" s="143" t="str">
        <f>IF(ISBLANK('Daily Data'!B11),"",'Daily Data'!B11)</f>
        <v/>
      </c>
      <c r="C10" s="144" t="str">
        <f>IF(ISBLANK('Daily Data'!AA11),"",'Daily Data'!AA11)</f>
        <v/>
      </c>
      <c r="D10" s="145" t="str">
        <f>IF('Daily Data'!AD11="YES",0,IF(ISBLANK('Daily Data'!V11),"",'Daily Data'!V11))</f>
        <v/>
      </c>
      <c r="E10" s="146" t="str">
        <f>IF(ISBLANK('Daily Data'!AA11),"",C10-D10)</f>
        <v/>
      </c>
      <c r="F10" s="144" t="str">
        <f>IF(ISBLANK('Daily Data'!AC11),"",'Daily Data'!AC11)</f>
        <v/>
      </c>
      <c r="G10" s="147" t="str">
        <f>IF(ISBLANK('Daily Data'!AA11),"",Friday!F10-E10)</f>
        <v/>
      </c>
      <c r="I10" s="145"/>
      <c r="K10" s="144" t="str">
        <f>IF(ISBLANK('Daily Data'!AB11),"",'Daily Data'!AB11)</f>
        <v/>
      </c>
      <c r="L10" s="145" t="str">
        <f>IF('Daily Data'!AD11="yes",0,IF(ISBLANK('Daily Data'!W11),"",'Daily Data'!W11))</f>
        <v/>
      </c>
      <c r="M10" s="146" t="str">
        <f>IF(ISBLANK('Daily Data'!AB11),"",K10-L10)</f>
        <v/>
      </c>
    </row>
    <row r="11" spans="2:14" x14ac:dyDescent="0.15">
      <c r="B11" s="143" t="str">
        <f>IF(ISBLANK('Daily Data'!B12),"",'Daily Data'!B12)</f>
        <v/>
      </c>
      <c r="C11" s="144" t="str">
        <f>IF(ISBLANK('Daily Data'!AA12),"",'Daily Data'!AA12)</f>
        <v/>
      </c>
      <c r="D11" s="145" t="str">
        <f>IF('Daily Data'!AD12="YES",0,IF(ISBLANK('Daily Data'!V12),"",'Daily Data'!V12))</f>
        <v/>
      </c>
      <c r="E11" s="146" t="str">
        <f>IF(ISBLANK('Daily Data'!AA12),"",C11-D11)</f>
        <v/>
      </c>
      <c r="F11" s="144" t="str">
        <f>IF(ISBLANK('Daily Data'!AC12),"",'Daily Data'!AC12)</f>
        <v/>
      </c>
      <c r="G11" s="147" t="str">
        <f>IF(ISBLANK('Daily Data'!AA12),"",Friday!F11-E11)</f>
        <v/>
      </c>
      <c r="I11" s="145"/>
      <c r="K11" s="144" t="str">
        <f>IF(ISBLANK('Daily Data'!AB12),"",'Daily Data'!AB12)</f>
        <v/>
      </c>
      <c r="L11" s="145" t="str">
        <f>IF('Daily Data'!AD12="yes",0,IF(ISBLANK('Daily Data'!W12),"",'Daily Data'!W12))</f>
        <v/>
      </c>
      <c r="M11" s="146" t="str">
        <f>IF(ISBLANK('Daily Data'!AB12),"",K11-L11)</f>
        <v/>
      </c>
    </row>
    <row r="12" spans="2:14" x14ac:dyDescent="0.15">
      <c r="B12" s="143" t="str">
        <f>IF(ISBLANK('Daily Data'!B13),"",'Daily Data'!B13)</f>
        <v/>
      </c>
      <c r="C12" s="144" t="str">
        <f>IF(ISBLANK('Daily Data'!AA13),"",'Daily Data'!AA13)</f>
        <v/>
      </c>
      <c r="D12" s="145" t="str">
        <f>IF('Daily Data'!AD13="YES",0,IF(ISBLANK('Daily Data'!V13),"",'Daily Data'!V13))</f>
        <v/>
      </c>
      <c r="E12" s="146" t="str">
        <f>IF(ISBLANK('Daily Data'!AA13),"",C12-D12)</f>
        <v/>
      </c>
      <c r="F12" s="144" t="str">
        <f>IF(ISBLANK('Daily Data'!AC13),"",'Daily Data'!AC13)</f>
        <v/>
      </c>
      <c r="G12" s="147" t="str">
        <f>IF(ISBLANK('Daily Data'!AA13),"",Friday!F12-E12)</f>
        <v/>
      </c>
      <c r="I12" s="145"/>
      <c r="K12" s="144" t="str">
        <f>IF(ISBLANK('Daily Data'!AB13),"",'Daily Data'!AB13)</f>
        <v/>
      </c>
      <c r="L12" s="145" t="str">
        <f>IF('Daily Data'!AD13="yes",0,IF(ISBLANK('Daily Data'!W13),"",'Daily Data'!W13))</f>
        <v/>
      </c>
      <c r="M12" s="146" t="str">
        <f>IF(ISBLANK('Daily Data'!AB13),"",K12-L12)</f>
        <v/>
      </c>
    </row>
    <row r="13" spans="2:14" x14ac:dyDescent="0.15">
      <c r="B13" s="143" t="str">
        <f>IF(ISBLANK('Daily Data'!B14),"",'Daily Data'!B14)</f>
        <v/>
      </c>
      <c r="C13" s="144" t="str">
        <f>IF(ISBLANK('Daily Data'!AA14),"",'Daily Data'!AA14)</f>
        <v/>
      </c>
      <c r="D13" s="145" t="str">
        <f>IF('Daily Data'!AD14="YES",0,IF(ISBLANK('Daily Data'!V14),"",'Daily Data'!V14))</f>
        <v/>
      </c>
      <c r="E13" s="146" t="str">
        <f>IF(ISBLANK('Daily Data'!AA14),"",C13-D13)</f>
        <v/>
      </c>
      <c r="F13" s="144" t="str">
        <f>IF(ISBLANK('Daily Data'!AC14),"",'Daily Data'!AC14)</f>
        <v/>
      </c>
      <c r="G13" s="147" t="str">
        <f>IF(ISBLANK('Daily Data'!AA14),"",Friday!F13-E13)</f>
        <v/>
      </c>
      <c r="I13" s="145"/>
      <c r="K13" s="144" t="str">
        <f>IF(ISBLANK('Daily Data'!AB14),"",'Daily Data'!AB14)</f>
        <v/>
      </c>
      <c r="L13" s="145" t="str">
        <f>IF('Daily Data'!AD14="yes",0,IF(ISBLANK('Daily Data'!W14),"",'Daily Data'!W14))</f>
        <v/>
      </c>
      <c r="M13" s="146" t="str">
        <f>IF(ISBLANK('Daily Data'!AB14),"",K13-L13)</f>
        <v/>
      </c>
    </row>
    <row r="14" spans="2:14" x14ac:dyDescent="0.15">
      <c r="B14" s="143" t="str">
        <f>IF(ISBLANK('Daily Data'!B15),"",'Daily Data'!B15)</f>
        <v/>
      </c>
      <c r="C14" s="144" t="str">
        <f>IF(ISBLANK('Daily Data'!AA15),"",'Daily Data'!AA15)</f>
        <v/>
      </c>
      <c r="D14" s="145" t="str">
        <f>IF('Daily Data'!AD15="YES",0,IF(ISBLANK('Daily Data'!V15),"",'Daily Data'!V15))</f>
        <v/>
      </c>
      <c r="E14" s="146" t="str">
        <f>IF(ISBLANK('Daily Data'!AA15),"",C14-D14)</f>
        <v/>
      </c>
      <c r="F14" s="144" t="str">
        <f>IF(ISBLANK('Daily Data'!AC15),"",'Daily Data'!AC15)</f>
        <v/>
      </c>
      <c r="G14" s="147" t="str">
        <f>IF(ISBLANK('Daily Data'!AA15),"",Friday!F14-E14)</f>
        <v/>
      </c>
      <c r="I14" s="145"/>
      <c r="K14" s="144" t="str">
        <f>IF(ISBLANK('Daily Data'!AB15),"",'Daily Data'!AB15)</f>
        <v/>
      </c>
      <c r="L14" s="145" t="str">
        <f>IF('Daily Data'!AD15="yes",0,IF(ISBLANK('Daily Data'!W15),"",'Daily Data'!W15))</f>
        <v/>
      </c>
      <c r="M14" s="146" t="str">
        <f>IF(ISBLANK('Daily Data'!AB15),"",K14-L14)</f>
        <v/>
      </c>
    </row>
    <row r="15" spans="2:14" x14ac:dyDescent="0.15">
      <c r="B15" s="143" t="str">
        <f>IF(ISBLANK('Daily Data'!B16),"",'Daily Data'!B16)</f>
        <v/>
      </c>
      <c r="C15" s="144" t="str">
        <f>IF(ISBLANK('Daily Data'!AA16),"",'Daily Data'!AA16)</f>
        <v/>
      </c>
      <c r="D15" s="145" t="str">
        <f>IF('Daily Data'!AD16="YES",0,IF(ISBLANK('Daily Data'!V16),"",'Daily Data'!V16))</f>
        <v/>
      </c>
      <c r="E15" s="146" t="str">
        <f>IF(ISBLANK('Daily Data'!AA16),"",C15-D15)</f>
        <v/>
      </c>
      <c r="F15" s="144" t="str">
        <f>IF(ISBLANK('Daily Data'!AC16),"",'Daily Data'!AC16)</f>
        <v/>
      </c>
      <c r="G15" s="147" t="str">
        <f>IF(ISBLANK('Daily Data'!AA16),"",Friday!F15-E15)</f>
        <v/>
      </c>
      <c r="I15" s="145"/>
      <c r="K15" s="144" t="str">
        <f>IF(ISBLANK('Daily Data'!AB16),"",'Daily Data'!AB16)</f>
        <v/>
      </c>
      <c r="L15" s="145" t="str">
        <f>IF('Daily Data'!AD16="yes",0,IF(ISBLANK('Daily Data'!W16),"",'Daily Data'!W16))</f>
        <v/>
      </c>
      <c r="M15" s="146" t="str">
        <f>IF(ISBLANK('Daily Data'!AB16),"",K15-L15)</f>
        <v/>
      </c>
    </row>
    <row r="16" spans="2:14" x14ac:dyDescent="0.15">
      <c r="B16" s="143" t="str">
        <f>IF(ISBLANK('Daily Data'!B17),"",'Daily Data'!B17)</f>
        <v/>
      </c>
      <c r="C16" s="144" t="str">
        <f>IF(ISBLANK('Daily Data'!AA17),"",'Daily Data'!AA17)</f>
        <v/>
      </c>
      <c r="D16" s="145" t="str">
        <f>IF('Daily Data'!AD17="YES",0,IF(ISBLANK('Daily Data'!V17),"",'Daily Data'!V17))</f>
        <v/>
      </c>
      <c r="E16" s="146" t="str">
        <f>IF(ISBLANK('Daily Data'!AA17),"",C16-D16)</f>
        <v/>
      </c>
      <c r="F16" s="144" t="str">
        <f>IF(ISBLANK('Daily Data'!AC17),"",'Daily Data'!AC17)</f>
        <v/>
      </c>
      <c r="G16" s="147" t="str">
        <f>IF(ISBLANK('Daily Data'!AA17),"",Friday!F16-E16)</f>
        <v/>
      </c>
      <c r="I16" s="145"/>
      <c r="K16" s="144" t="str">
        <f>IF(ISBLANK('Daily Data'!AB17),"",'Daily Data'!AB17)</f>
        <v/>
      </c>
      <c r="L16" s="145" t="str">
        <f>IF('Daily Data'!AD17="yes",0,IF(ISBLANK('Daily Data'!W17),"",'Daily Data'!W17))</f>
        <v/>
      </c>
      <c r="M16" s="146" t="str">
        <f>IF(ISBLANK('Daily Data'!AB17),"",K16-L16)</f>
        <v/>
      </c>
    </row>
    <row r="17" spans="2:13" x14ac:dyDescent="0.15">
      <c r="B17" s="143" t="str">
        <f>IF(ISBLANK('Daily Data'!B18),"",'Daily Data'!B18)</f>
        <v/>
      </c>
      <c r="C17" s="144" t="str">
        <f>IF(ISBLANK('Daily Data'!AA18),"",'Daily Data'!AA18)</f>
        <v/>
      </c>
      <c r="D17" s="145" t="str">
        <f>IF('Daily Data'!AD18="YES",0,IF(ISBLANK('Daily Data'!V18),"",'Daily Data'!V18))</f>
        <v/>
      </c>
      <c r="E17" s="146" t="str">
        <f>IF(ISBLANK('Daily Data'!AA18),"",C17-D17)</f>
        <v/>
      </c>
      <c r="F17" s="144" t="str">
        <f>IF(ISBLANK('Daily Data'!AC18),"",'Daily Data'!AC18)</f>
        <v/>
      </c>
      <c r="G17" s="147" t="str">
        <f>IF(ISBLANK('Daily Data'!AA18),"",Friday!F17-E17)</f>
        <v/>
      </c>
      <c r="I17" s="145"/>
      <c r="K17" s="144" t="str">
        <f>IF(ISBLANK('Daily Data'!AB18),"",'Daily Data'!AB18)</f>
        <v/>
      </c>
      <c r="L17" s="145" t="str">
        <f>IF('Daily Data'!AD18="yes",0,IF(ISBLANK('Daily Data'!W18),"",'Daily Data'!W18))</f>
        <v/>
      </c>
      <c r="M17" s="146" t="str">
        <f>IF(ISBLANK('Daily Data'!AB18),"",K17-L17)</f>
        <v/>
      </c>
    </row>
    <row r="18" spans="2:13" x14ac:dyDescent="0.15">
      <c r="B18" s="143" t="str">
        <f>IF(ISBLANK('Daily Data'!B19),"",'Daily Data'!B19)</f>
        <v/>
      </c>
      <c r="C18" s="144" t="str">
        <f>IF(ISBLANK('Daily Data'!AA19),"",'Daily Data'!AA19)</f>
        <v/>
      </c>
      <c r="D18" s="145" t="str">
        <f>IF('Daily Data'!AD19="YES",0,IF(ISBLANK('Daily Data'!V19),"",'Daily Data'!V19))</f>
        <v/>
      </c>
      <c r="E18" s="146" t="str">
        <f>IF(ISBLANK('Daily Data'!AA19),"",C18-D18)</f>
        <v/>
      </c>
      <c r="F18" s="144" t="str">
        <f>IF(ISBLANK('Daily Data'!AC19),"",'Daily Data'!AC19)</f>
        <v/>
      </c>
      <c r="G18" s="147" t="str">
        <f>IF(ISBLANK('Daily Data'!AA19),"",Friday!F18-E18)</f>
        <v/>
      </c>
      <c r="I18" s="145"/>
      <c r="K18" s="144" t="str">
        <f>IF(ISBLANK('Daily Data'!AB19),"",'Daily Data'!AB19)</f>
        <v/>
      </c>
      <c r="L18" s="145" t="str">
        <f>IF('Daily Data'!AD19="yes",0,IF(ISBLANK('Daily Data'!W19),"",'Daily Data'!W19))</f>
        <v/>
      </c>
      <c r="M18" s="146" t="str">
        <f>IF(ISBLANK('Daily Data'!AB19),"",K18-L18)</f>
        <v/>
      </c>
    </row>
    <row r="19" spans="2:13" x14ac:dyDescent="0.15">
      <c r="B19" s="143" t="str">
        <f>IF(ISBLANK('Daily Data'!B20),"",'Daily Data'!B20)</f>
        <v/>
      </c>
      <c r="C19" s="144" t="str">
        <f>IF(ISBLANK('Daily Data'!AA20),"",'Daily Data'!AA20)</f>
        <v/>
      </c>
      <c r="D19" s="145" t="str">
        <f>IF('Daily Data'!AD20="YES",0,IF(ISBLANK('Daily Data'!V20),"",'Daily Data'!V20))</f>
        <v/>
      </c>
      <c r="E19" s="146" t="str">
        <f>IF(ISBLANK('Daily Data'!AA20),"",C19-D19)</f>
        <v/>
      </c>
      <c r="F19" s="144" t="str">
        <f>IF(ISBLANK('Daily Data'!AC20),"",'Daily Data'!AC20)</f>
        <v/>
      </c>
      <c r="G19" s="147" t="str">
        <f>IF(ISBLANK('Daily Data'!AA20),"",Friday!F19-E19)</f>
        <v/>
      </c>
      <c r="I19" s="145"/>
      <c r="K19" s="144" t="str">
        <f>IF(ISBLANK('Daily Data'!AB20),"",'Daily Data'!AB20)</f>
        <v/>
      </c>
      <c r="L19" s="145" t="str">
        <f>IF('Daily Data'!AD20="yes",0,IF(ISBLANK('Daily Data'!W20),"",'Daily Data'!W20))</f>
        <v/>
      </c>
      <c r="M19" s="146" t="str">
        <f>IF(ISBLANK('Daily Data'!AB20),"",K19-L19)</f>
        <v/>
      </c>
    </row>
    <row r="20" spans="2:13" x14ac:dyDescent="0.15">
      <c r="B20" s="143" t="str">
        <f>IF(ISBLANK('Daily Data'!B21),"",'Daily Data'!B21)</f>
        <v/>
      </c>
      <c r="C20" s="144" t="str">
        <f>IF(ISBLANK('Daily Data'!AA21),"",'Daily Data'!AA21)</f>
        <v/>
      </c>
      <c r="D20" s="145" t="str">
        <f>IF('Daily Data'!AD21="YES",0,IF(ISBLANK('Daily Data'!V21),"",'Daily Data'!V21))</f>
        <v/>
      </c>
      <c r="E20" s="146" t="str">
        <f>IF(ISBLANK('Daily Data'!AA21),"",C20-D20)</f>
        <v/>
      </c>
      <c r="F20" s="144" t="str">
        <f>IF(ISBLANK('Daily Data'!AC21),"",'Daily Data'!AC21)</f>
        <v/>
      </c>
      <c r="G20" s="147" t="str">
        <f>IF(ISBLANK('Daily Data'!AA21),"",Friday!F20-E20)</f>
        <v/>
      </c>
      <c r="I20" s="145"/>
      <c r="K20" s="144" t="str">
        <f>IF(ISBLANK('Daily Data'!AB21),"",'Daily Data'!AB21)</f>
        <v/>
      </c>
      <c r="L20" s="145" t="str">
        <f>IF('Daily Data'!AD21="yes",0,IF(ISBLANK('Daily Data'!W21),"",'Daily Data'!W21))</f>
        <v/>
      </c>
      <c r="M20" s="146" t="str">
        <f>IF(ISBLANK('Daily Data'!AB21),"",K20-L20)</f>
        <v/>
      </c>
    </row>
    <row r="21" spans="2:13" x14ac:dyDescent="0.15">
      <c r="B21" s="143" t="str">
        <f>IF(ISBLANK('Daily Data'!B22),"",'Daily Data'!B22)</f>
        <v/>
      </c>
      <c r="C21" s="144" t="str">
        <f>IF(ISBLANK('Daily Data'!AA22),"",'Daily Data'!AA22)</f>
        <v/>
      </c>
      <c r="D21" s="145" t="str">
        <f>IF('Daily Data'!AD22="YES",0,IF(ISBLANK('Daily Data'!V22),"",'Daily Data'!V22))</f>
        <v/>
      </c>
      <c r="E21" s="146" t="str">
        <f>IF(ISBLANK('Daily Data'!AA22),"",C21-D21)</f>
        <v/>
      </c>
      <c r="F21" s="144" t="str">
        <f>IF(ISBLANK('Daily Data'!AC22),"",'Daily Data'!AC22)</f>
        <v/>
      </c>
      <c r="G21" s="147" t="str">
        <f>IF(ISBLANK('Daily Data'!AA22),"",Friday!F21-E21)</f>
        <v/>
      </c>
      <c r="I21" s="145"/>
      <c r="K21" s="144" t="str">
        <f>IF(ISBLANK('Daily Data'!AB22),"",'Daily Data'!AB22)</f>
        <v/>
      </c>
      <c r="L21" s="145" t="str">
        <f>IF('Daily Data'!AD22="yes",0,IF(ISBLANK('Daily Data'!W22),"",'Daily Data'!W22))</f>
        <v/>
      </c>
      <c r="M21" s="146" t="str">
        <f>IF(ISBLANK('Daily Data'!AB22),"",K21-L21)</f>
        <v/>
      </c>
    </row>
    <row r="22" spans="2:13" x14ac:dyDescent="0.15">
      <c r="B22" s="143" t="str">
        <f>IF(ISBLANK('Daily Data'!B23),"",'Daily Data'!B23)</f>
        <v/>
      </c>
      <c r="C22" s="144" t="str">
        <f>IF(ISBLANK('Daily Data'!AA23),"",'Daily Data'!AA23)</f>
        <v/>
      </c>
      <c r="D22" s="145" t="str">
        <f>IF('Daily Data'!AD23="YES",0,IF(ISBLANK('Daily Data'!V23),"",'Daily Data'!V23))</f>
        <v/>
      </c>
      <c r="E22" s="146" t="str">
        <f>IF(ISBLANK('Daily Data'!AA23),"",C22-D22)</f>
        <v/>
      </c>
      <c r="F22" s="144" t="str">
        <f>IF(ISBLANK('Daily Data'!AC23),"",'Daily Data'!AC23)</f>
        <v/>
      </c>
      <c r="G22" s="147" t="str">
        <f>IF(ISBLANK('Daily Data'!AA23),"",Friday!F22-E22)</f>
        <v/>
      </c>
      <c r="I22" s="145"/>
      <c r="K22" s="144" t="str">
        <f>IF(ISBLANK('Daily Data'!AB23),"",'Daily Data'!AB23)</f>
        <v/>
      </c>
      <c r="L22" s="145" t="str">
        <f>IF('Daily Data'!AD23="yes",0,IF(ISBLANK('Daily Data'!W23),"",'Daily Data'!W23))</f>
        <v/>
      </c>
      <c r="M22" s="146" t="str">
        <f>IF(ISBLANK('Daily Data'!AB23),"",K22-L22)</f>
        <v/>
      </c>
    </row>
    <row r="23" spans="2:13" x14ac:dyDescent="0.15">
      <c r="B23" s="143" t="str">
        <f>IF(ISBLANK('Daily Data'!B24),"",'Daily Data'!B24)</f>
        <v/>
      </c>
      <c r="C23" s="144" t="str">
        <f>IF(ISBLANK('Daily Data'!AA24),"",'Daily Data'!AA24)</f>
        <v/>
      </c>
      <c r="D23" s="145" t="str">
        <f>IF('Daily Data'!AD24="YES",0,IF(ISBLANK('Daily Data'!V24),"",'Daily Data'!V24))</f>
        <v/>
      </c>
      <c r="E23" s="146" t="str">
        <f>IF(ISBLANK('Daily Data'!AA24),"",C23-D23)</f>
        <v/>
      </c>
      <c r="F23" s="144" t="str">
        <f>IF(ISBLANK('Daily Data'!AC24),"",'Daily Data'!AC24)</f>
        <v/>
      </c>
      <c r="G23" s="147" t="str">
        <f>IF(ISBLANK('Daily Data'!AA24),"",Friday!F23-E23)</f>
        <v/>
      </c>
      <c r="I23" s="145"/>
      <c r="K23" s="144" t="str">
        <f>IF(ISBLANK('Daily Data'!AB24),"",'Daily Data'!AB24)</f>
        <v/>
      </c>
      <c r="L23" s="145" t="str">
        <f>IF('Daily Data'!AD24="yes",0,IF(ISBLANK('Daily Data'!W24),"",'Daily Data'!W24))</f>
        <v/>
      </c>
      <c r="M23" s="146" t="str">
        <f>IF(ISBLANK('Daily Data'!AB24),"",K23-L23)</f>
        <v/>
      </c>
    </row>
    <row r="24" spans="2:13" x14ac:dyDescent="0.15">
      <c r="B24" s="143" t="str">
        <f>IF(ISBLANK('Daily Data'!B25),"",'Daily Data'!B25)</f>
        <v/>
      </c>
      <c r="C24" s="144" t="str">
        <f>IF(ISBLANK('Daily Data'!AA25),"",'Daily Data'!AA25)</f>
        <v/>
      </c>
      <c r="D24" s="145" t="str">
        <f>IF('Daily Data'!AD25="YES",0,IF(ISBLANK('Daily Data'!V25),"",'Daily Data'!V25))</f>
        <v/>
      </c>
      <c r="E24" s="146" t="str">
        <f>IF(ISBLANK('Daily Data'!AA25),"",C24-D24)</f>
        <v/>
      </c>
      <c r="F24" s="144" t="str">
        <f>IF(ISBLANK('Daily Data'!AC25),"",'Daily Data'!AC25)</f>
        <v/>
      </c>
      <c r="G24" s="147" t="str">
        <f>IF(ISBLANK('Daily Data'!AA25),"",Friday!F24-E24)</f>
        <v/>
      </c>
      <c r="I24" s="145"/>
      <c r="K24" s="144" t="str">
        <f>IF(ISBLANK('Daily Data'!AB25),"",'Daily Data'!AB25)</f>
        <v/>
      </c>
      <c r="L24" s="145" t="str">
        <f>IF('Daily Data'!AD25="yes",0,IF(ISBLANK('Daily Data'!W25),"",'Daily Data'!W25))</f>
        <v/>
      </c>
      <c r="M24" s="146" t="str">
        <f>IF(ISBLANK('Daily Data'!AB25),"",K24-L24)</f>
        <v/>
      </c>
    </row>
    <row r="25" spans="2:13" x14ac:dyDescent="0.15">
      <c r="B25" s="143" t="str">
        <f>IF(ISBLANK('Daily Data'!B26),"",'Daily Data'!B26)</f>
        <v/>
      </c>
      <c r="C25" s="144" t="str">
        <f>IF(ISBLANK('Daily Data'!AA26),"",'Daily Data'!AA26)</f>
        <v/>
      </c>
      <c r="D25" s="145" t="str">
        <f>IF('Daily Data'!AD26="YES",0,IF(ISBLANK('Daily Data'!V26),"",'Daily Data'!V26))</f>
        <v/>
      </c>
      <c r="E25" s="146" t="str">
        <f>IF(ISBLANK('Daily Data'!AA26),"",C25-D25)</f>
        <v/>
      </c>
      <c r="F25" s="144" t="str">
        <f>IF(ISBLANK('Daily Data'!AC26),"",'Daily Data'!AC26)</f>
        <v/>
      </c>
      <c r="G25" s="147" t="str">
        <f>IF(ISBLANK('Daily Data'!AA26),"",Friday!F25-E25)</f>
        <v/>
      </c>
      <c r="I25" s="145"/>
      <c r="K25" s="144" t="str">
        <f>IF(ISBLANK('Daily Data'!AB26),"",'Daily Data'!AB26)</f>
        <v/>
      </c>
      <c r="L25" s="145" t="str">
        <f>IF('Daily Data'!AD26="yes",0,IF(ISBLANK('Daily Data'!W26),"",'Daily Data'!W26))</f>
        <v/>
      </c>
      <c r="M25" s="146" t="str">
        <f>IF(ISBLANK('Daily Data'!AB26),"",K25-L25)</f>
        <v/>
      </c>
    </row>
    <row r="26" spans="2:13" x14ac:dyDescent="0.15">
      <c r="B26" s="143" t="str">
        <f>IF(ISBLANK('Daily Data'!B27),"",'Daily Data'!B27)</f>
        <v/>
      </c>
      <c r="C26" s="144" t="str">
        <f>IF(ISBLANK('Daily Data'!AA27),"",'Daily Data'!AA27)</f>
        <v/>
      </c>
      <c r="D26" s="145" t="str">
        <f>IF('Daily Data'!AD27="YES",0,IF(ISBLANK('Daily Data'!V27),"",'Daily Data'!V27))</f>
        <v/>
      </c>
      <c r="E26" s="146" t="str">
        <f>IF(ISBLANK('Daily Data'!AA27),"",C26-D26)</f>
        <v/>
      </c>
      <c r="F26" s="144" t="str">
        <f>IF(ISBLANK('Daily Data'!AC27),"",'Daily Data'!AC27)</f>
        <v/>
      </c>
      <c r="G26" s="147" t="str">
        <f>IF(ISBLANK('Daily Data'!AA27),"",Friday!F26-E26)</f>
        <v/>
      </c>
      <c r="I26" s="145"/>
      <c r="K26" s="144" t="str">
        <f>IF(ISBLANK('Daily Data'!AB27),"",'Daily Data'!AB27)</f>
        <v/>
      </c>
      <c r="L26" s="145" t="str">
        <f>IF('Daily Data'!AD27="yes",0,IF(ISBLANK('Daily Data'!W27),"",'Daily Data'!W27))</f>
        <v/>
      </c>
      <c r="M26" s="146" t="str">
        <f>IF(ISBLANK('Daily Data'!AB27),"",K26-L26)</f>
        <v/>
      </c>
    </row>
    <row r="27" spans="2:13" x14ac:dyDescent="0.15">
      <c r="B27" s="143" t="str">
        <f>IF(ISBLANK('Daily Data'!B28),"",'Daily Data'!B28)</f>
        <v/>
      </c>
      <c r="C27" s="144" t="str">
        <f>IF(ISBLANK('Daily Data'!AA28),"",'Daily Data'!AA28)</f>
        <v/>
      </c>
      <c r="D27" s="145" t="str">
        <f>IF('Daily Data'!AD28="YES",0,IF(ISBLANK('Daily Data'!V28),"",'Daily Data'!V28))</f>
        <v/>
      </c>
      <c r="E27" s="146" t="str">
        <f>IF(ISBLANK('Daily Data'!AA28),"",C27-D27)</f>
        <v/>
      </c>
      <c r="F27" s="144" t="str">
        <f>IF(ISBLANK('Daily Data'!AC28),"",'Daily Data'!AC28)</f>
        <v/>
      </c>
      <c r="G27" s="147" t="str">
        <f>IF(ISBLANK('Daily Data'!AA28),"",Friday!F27-E27)</f>
        <v/>
      </c>
      <c r="I27" s="145"/>
      <c r="K27" s="144" t="str">
        <f>IF(ISBLANK('Daily Data'!AB28),"",'Daily Data'!AB28)</f>
        <v/>
      </c>
      <c r="L27" s="145" t="str">
        <f>IF('Daily Data'!AD28="yes",0,IF(ISBLANK('Daily Data'!W28),"",'Daily Data'!W28))</f>
        <v/>
      </c>
      <c r="M27" s="146" t="str">
        <f>IF(ISBLANK('Daily Data'!AB28),"",K27-L27)</f>
        <v/>
      </c>
    </row>
    <row r="28" spans="2:13" x14ac:dyDescent="0.15">
      <c r="B28" s="143" t="str">
        <f>IF(ISBLANK('Daily Data'!B29),"",'Daily Data'!B29)</f>
        <v/>
      </c>
      <c r="C28" s="144" t="str">
        <f>IF(ISBLANK('Daily Data'!AA29),"",'Daily Data'!AA29)</f>
        <v/>
      </c>
      <c r="D28" s="145" t="str">
        <f>IF('Daily Data'!AD29="YES",0,IF(ISBLANK('Daily Data'!V29),"",'Daily Data'!V29))</f>
        <v/>
      </c>
      <c r="E28" s="146" t="str">
        <f>IF(ISBLANK('Daily Data'!AA29),"",C28-D28)</f>
        <v/>
      </c>
      <c r="F28" s="144" t="str">
        <f>IF(ISBLANK('Daily Data'!AC29),"",'Daily Data'!AC29)</f>
        <v/>
      </c>
      <c r="G28" s="147" t="str">
        <f>IF(ISBLANK('Daily Data'!AA29),"",Friday!F28-E28)</f>
        <v/>
      </c>
      <c r="I28" s="145"/>
      <c r="K28" s="144" t="str">
        <f>IF(ISBLANK('Daily Data'!AB29),"",'Daily Data'!AB29)</f>
        <v/>
      </c>
      <c r="L28" s="145" t="str">
        <f>IF('Daily Data'!AD29="yes",0,IF(ISBLANK('Daily Data'!W29),"",'Daily Data'!W29))</f>
        <v/>
      </c>
      <c r="M28" s="146" t="str">
        <f>IF(ISBLANK('Daily Data'!AB29),"",K28-L28)</f>
        <v/>
      </c>
    </row>
    <row r="29" spans="2:13" x14ac:dyDescent="0.15">
      <c r="B29" s="143" t="str">
        <f>IF(ISBLANK('Daily Data'!B30),"",'Daily Data'!B30)</f>
        <v/>
      </c>
      <c r="C29" s="144" t="str">
        <f>IF(ISBLANK('Daily Data'!AA30),"",'Daily Data'!AA30)</f>
        <v/>
      </c>
      <c r="D29" s="145" t="str">
        <f>IF('Daily Data'!AD30="YES",0,IF(ISBLANK('Daily Data'!V30),"",'Daily Data'!V30))</f>
        <v/>
      </c>
      <c r="E29" s="146" t="str">
        <f>IF(ISBLANK('Daily Data'!AA30),"",C29-D29)</f>
        <v/>
      </c>
      <c r="F29" s="144" t="str">
        <f>IF(ISBLANK('Daily Data'!AC30),"",'Daily Data'!AC30)</f>
        <v/>
      </c>
      <c r="G29" s="147" t="str">
        <f>IF(ISBLANK('Daily Data'!AA30),"",Friday!F29-E29)</f>
        <v/>
      </c>
      <c r="I29" s="145"/>
      <c r="K29" s="144" t="str">
        <f>IF(ISBLANK('Daily Data'!AB30),"",'Daily Data'!AB30)</f>
        <v/>
      </c>
      <c r="L29" s="145" t="str">
        <f>IF('Daily Data'!AD30="yes",0,IF(ISBLANK('Daily Data'!W30),"",'Daily Data'!W30))</f>
        <v/>
      </c>
      <c r="M29" s="146" t="str">
        <f>IF(ISBLANK('Daily Data'!AB30),"",K29-L29)</f>
        <v/>
      </c>
    </row>
    <row r="30" spans="2:13" x14ac:dyDescent="0.15">
      <c r="B30" s="143" t="str">
        <f>IF(ISBLANK('Daily Data'!B31),"",'Daily Data'!B31)</f>
        <v/>
      </c>
      <c r="C30" s="144" t="str">
        <f>IF(ISBLANK('Daily Data'!AA31),"",'Daily Data'!AA31)</f>
        <v/>
      </c>
      <c r="D30" s="145" t="str">
        <f>IF('Daily Data'!AD31="YES",0,IF(ISBLANK('Daily Data'!V31),"",'Daily Data'!V31))</f>
        <v/>
      </c>
      <c r="E30" s="146" t="str">
        <f>IF(ISBLANK('Daily Data'!AA31),"",C30-D30)</f>
        <v/>
      </c>
      <c r="F30" s="144" t="str">
        <f>IF(ISBLANK('Daily Data'!AC31),"",'Daily Data'!AC31)</f>
        <v/>
      </c>
      <c r="G30" s="147" t="str">
        <f>IF(ISBLANK('Daily Data'!AA31),"",Friday!F30-E30)</f>
        <v/>
      </c>
      <c r="I30" s="145"/>
      <c r="K30" s="144" t="str">
        <f>IF(ISBLANK('Daily Data'!AB31),"",'Daily Data'!AB31)</f>
        <v/>
      </c>
      <c r="L30" s="145" t="str">
        <f>IF('Daily Data'!AD31="yes",0,IF(ISBLANK('Daily Data'!W31),"",'Daily Data'!W31))</f>
        <v/>
      </c>
      <c r="M30" s="146" t="str">
        <f>IF(ISBLANK('Daily Data'!AB31),"",K30-L30)</f>
        <v/>
      </c>
    </row>
    <row r="31" spans="2:13" x14ac:dyDescent="0.15">
      <c r="B31" s="143" t="str">
        <f>IF(ISBLANK('Daily Data'!B32),"",'Daily Data'!B32)</f>
        <v/>
      </c>
      <c r="C31" s="144" t="str">
        <f>IF(ISBLANK('Daily Data'!AA32),"",'Daily Data'!AA32)</f>
        <v/>
      </c>
      <c r="D31" s="145" t="str">
        <f>IF('Daily Data'!AD32="YES",0,IF(ISBLANK('Daily Data'!V32),"",'Daily Data'!V32))</f>
        <v/>
      </c>
      <c r="E31" s="146" t="str">
        <f>IF(ISBLANK('Daily Data'!AA32),"",C31-D31)</f>
        <v/>
      </c>
      <c r="F31" s="144" t="str">
        <f>IF(ISBLANK('Daily Data'!AC32),"",'Daily Data'!AC32)</f>
        <v/>
      </c>
      <c r="G31" s="147" t="str">
        <f>IF(ISBLANK('Daily Data'!AA32),"",Friday!F31-E31)</f>
        <v/>
      </c>
      <c r="I31" s="145"/>
      <c r="K31" s="144" t="str">
        <f>IF(ISBLANK('Daily Data'!AB32),"",'Daily Data'!AB32)</f>
        <v/>
      </c>
      <c r="L31" s="145" t="str">
        <f>IF('Daily Data'!AD32="yes",0,IF(ISBLANK('Daily Data'!W32),"",'Daily Data'!W32))</f>
        <v/>
      </c>
      <c r="M31" s="146" t="str">
        <f>IF(ISBLANK('Daily Data'!AB32),"",K31-L31)</f>
        <v/>
      </c>
    </row>
    <row r="32" spans="2:13" ht="21" thickBot="1" x14ac:dyDescent="0.2">
      <c r="B32" s="143" t="str">
        <f>IF(ISBLANK('Daily Data'!B33),"",'Daily Data'!B33)</f>
        <v/>
      </c>
      <c r="C32" s="149" t="str">
        <f>IF(ISBLANK('Daily Data'!AA33),"",'Daily Data'!AA33)</f>
        <v/>
      </c>
      <c r="D32" s="150" t="str">
        <f>IF('Daily Data'!AD33="YES",0,IF(ISBLANK('Daily Data'!V33),"",'Daily Data'!V33))</f>
        <v/>
      </c>
      <c r="E32" s="151" t="str">
        <f>IF(ISBLANK('Daily Data'!AA33),"",C32-D32)</f>
        <v/>
      </c>
      <c r="F32" s="144" t="str">
        <f>IF(ISBLANK('Daily Data'!AC33),"",'Daily Data'!AC33)</f>
        <v/>
      </c>
      <c r="G32" s="147" t="str">
        <f>IF(ISBLANK('Daily Data'!AA33),"",Friday!F32-E32)</f>
        <v/>
      </c>
      <c r="I32" s="145"/>
      <c r="K32" s="149" t="str">
        <f>IF(ISBLANK('Daily Data'!AB33),"",'Daily Data'!AB33)</f>
        <v/>
      </c>
      <c r="L32" s="150" t="str">
        <f>IF('Daily Data'!AD33="yes",0,IF(ISBLANK('Daily Data'!W33),"",'Daily Data'!W33))</f>
        <v/>
      </c>
      <c r="M32" s="151" t="str">
        <f>IF(ISBLANK('Daily Data'!AB33),"",K32-L32)</f>
        <v/>
      </c>
    </row>
    <row r="33" spans="2:14" ht="21" thickBot="1" x14ac:dyDescent="0.35">
      <c r="B33" s="153" t="s">
        <v>91</v>
      </c>
      <c r="D33" s="154" t="s">
        <v>9</v>
      </c>
      <c r="E33" s="155" t="str">
        <f>IF(SUM(C8:C32)&gt;0,SUM(E8:E32),"")</f>
        <v/>
      </c>
      <c r="F33" s="156" t="str">
        <f>IF(SUM(C8:C32)&gt;0,SUM(F8:F32),"")</f>
        <v/>
      </c>
      <c r="G33" s="147" t="str">
        <f>IF(SUM(C8:C32)&gt;0,SUM(G8:G32),"")</f>
        <v/>
      </c>
      <c r="H33" s="36"/>
      <c r="I33" s="157" t="str">
        <f>IF(SUM(I34:I36)&gt;0,(I36-I35),"")</f>
        <v/>
      </c>
      <c r="J33" s="135"/>
      <c r="M33" s="158" t="str">
        <f>IF(SUM(K8:K32)&gt;0,SUM(M8:M32),"")</f>
        <v/>
      </c>
      <c r="N33" s="135" t="s">
        <v>12</v>
      </c>
    </row>
    <row r="34" spans="2:14" x14ac:dyDescent="0.3">
      <c r="B34" s="153"/>
      <c r="D34" s="154"/>
      <c r="E34" s="159"/>
      <c r="F34" s="159"/>
      <c r="G34" s="159"/>
      <c r="H34" s="161" t="s">
        <v>79</v>
      </c>
      <c r="I34" s="162"/>
      <c r="J34" s="135"/>
      <c r="M34" s="159"/>
      <c r="N34" s="135"/>
    </row>
    <row r="35" spans="2:14" ht="21" thickBot="1" x14ac:dyDescent="0.35">
      <c r="B35" s="153"/>
      <c r="D35" s="154"/>
      <c r="E35" s="159"/>
      <c r="F35" s="159"/>
      <c r="G35" s="159"/>
      <c r="H35" s="161" t="s">
        <v>94</v>
      </c>
      <c r="I35" s="163" t="str">
        <f>IF(ISBLANK('Daily Data'!AC35),"",'Daily Data'!AC34)</f>
        <v/>
      </c>
      <c r="J35" s="135"/>
      <c r="M35" s="159"/>
      <c r="N35" s="135"/>
    </row>
    <row r="36" spans="2:14" ht="21" thickBot="1" x14ac:dyDescent="0.35">
      <c r="B36" s="153"/>
      <c r="D36" s="154"/>
      <c r="E36" s="159"/>
      <c r="F36" s="159"/>
      <c r="G36" s="159"/>
      <c r="H36" s="161" t="s">
        <v>95</v>
      </c>
      <c r="I36" s="157" t="str">
        <f>IF(ISBLANK('Daily Data'!AC35),"",'Daily Data'!AC35)</f>
        <v/>
      </c>
      <c r="J36" s="135" t="s">
        <v>10</v>
      </c>
      <c r="M36" s="159"/>
      <c r="N36" s="135"/>
    </row>
    <row r="37" spans="2:14" x14ac:dyDescent="0.15">
      <c r="B37" s="164" t="s">
        <v>13</v>
      </c>
    </row>
    <row r="38" spans="2:14" ht="21" thickBot="1" x14ac:dyDescent="0.2">
      <c r="C38" s="165" t="str">
        <f>E33</f>
        <v/>
      </c>
      <c r="D38" s="122" t="s">
        <v>14</v>
      </c>
      <c r="E38" s="165" t="str">
        <f>I36</f>
        <v/>
      </c>
      <c r="F38" s="122" t="s">
        <v>15</v>
      </c>
      <c r="G38" s="123"/>
      <c r="H38" s="135"/>
      <c r="I38" s="165" t="str">
        <f>IF(SUM(C8:C32)&gt;0,(C38-E38),"")</f>
        <v/>
      </c>
      <c r="J38" s="153" t="s">
        <v>99</v>
      </c>
      <c r="K38" s="135"/>
    </row>
    <row r="39" spans="2:14" s="135" customFormat="1" ht="20.25" customHeight="1" x14ac:dyDescent="0.15">
      <c r="C39" s="135" t="s">
        <v>9</v>
      </c>
      <c r="E39" s="135" t="s">
        <v>10</v>
      </c>
      <c r="G39" s="166"/>
      <c r="K39" s="167"/>
      <c r="L39" s="167"/>
      <c r="M39" s="167"/>
    </row>
    <row r="40" spans="2:14" s="135" customFormat="1" x14ac:dyDescent="0.15">
      <c r="G40" s="166"/>
      <c r="K40" s="168" t="s">
        <v>49</v>
      </c>
      <c r="L40" s="169"/>
      <c r="M40" s="170"/>
    </row>
    <row r="41" spans="2:14" ht="21" thickBot="1" x14ac:dyDescent="0.2">
      <c r="C41" s="165" t="str">
        <f>E33</f>
        <v/>
      </c>
      <c r="D41" s="122" t="s">
        <v>14</v>
      </c>
      <c r="E41" s="165" t="str">
        <f>M33</f>
        <v/>
      </c>
      <c r="F41" s="122" t="s">
        <v>15</v>
      </c>
      <c r="G41" s="171" t="str">
        <f>IF(SUM(C8:C32)&gt;0,(C41-E41),"")</f>
        <v/>
      </c>
      <c r="H41" s="122" t="s">
        <v>98</v>
      </c>
      <c r="I41" s="165" t="str">
        <f>IF(SUM(C8:C32)&gt;0,(-G41*0.15),"")</f>
        <v/>
      </c>
      <c r="J41" s="172" t="s">
        <v>83</v>
      </c>
      <c r="K41" s="173" t="s">
        <v>96</v>
      </c>
      <c r="L41" s="174"/>
      <c r="M41" s="175"/>
    </row>
    <row r="42" spans="2:14" s="135" customFormat="1" x14ac:dyDescent="0.15">
      <c r="C42" s="135" t="s">
        <v>9</v>
      </c>
      <c r="E42" s="135" t="s">
        <v>12</v>
      </c>
      <c r="G42" s="135" t="s">
        <v>16</v>
      </c>
      <c r="H42" s="122"/>
      <c r="K42" s="176" t="s">
        <v>97</v>
      </c>
      <c r="L42" s="127"/>
      <c r="M42" s="177"/>
    </row>
    <row r="43" spans="2:14" s="135" customFormat="1" x14ac:dyDescent="0.15">
      <c r="H43" s="122"/>
    </row>
    <row r="44" spans="2:14" ht="21" thickBot="1" x14ac:dyDescent="0.2">
      <c r="H44" s="178"/>
      <c r="I44" s="165" t="str">
        <f>IF(SUM(C8:C32)&gt;0,(I38+I41),"")</f>
        <v/>
      </c>
      <c r="J44" s="178" t="s">
        <v>15</v>
      </c>
      <c r="K44" s="153" t="s">
        <v>18</v>
      </c>
    </row>
    <row r="45" spans="2:14" x14ac:dyDescent="0.15">
      <c r="B45" s="179"/>
      <c r="C45" s="179"/>
      <c r="D45" s="179"/>
      <c r="E45" s="179"/>
      <c r="F45" s="179"/>
      <c r="G45" s="179"/>
      <c r="H45" s="179"/>
      <c r="I45" s="179"/>
      <c r="J45" s="179"/>
      <c r="K45" s="181"/>
      <c r="L45" s="179"/>
      <c r="M45" s="179"/>
    </row>
    <row r="46" spans="2:14" ht="21" thickBot="1" x14ac:dyDescent="0.2">
      <c r="B46" s="183" t="s">
        <v>100</v>
      </c>
      <c r="C46" s="184"/>
      <c r="D46" s="184"/>
      <c r="E46" s="184"/>
      <c r="F46" s="184"/>
      <c r="G46" s="184"/>
      <c r="H46" s="186"/>
      <c r="I46" s="187">
        <f>IF(Thursday!I44&gt;=0,0,Thursday!I44)</f>
        <v>0</v>
      </c>
      <c r="J46" s="186" t="s">
        <v>14</v>
      </c>
      <c r="K46" s="183" t="s">
        <v>19</v>
      </c>
      <c r="L46" s="184"/>
      <c r="M46" s="191"/>
    </row>
    <row r="47" spans="2:14" x14ac:dyDescent="0.15">
      <c r="B47" s="184"/>
      <c r="C47" s="184"/>
      <c r="D47" s="184"/>
      <c r="E47" s="184"/>
      <c r="F47" s="184"/>
      <c r="G47" s="184"/>
      <c r="H47" s="184"/>
      <c r="I47" s="184"/>
      <c r="J47" s="184"/>
      <c r="K47" s="183"/>
      <c r="L47" s="191"/>
      <c r="M47" s="191"/>
    </row>
    <row r="48" spans="2:14" ht="21" thickBot="1" x14ac:dyDescent="0.2">
      <c r="B48" s="184"/>
      <c r="C48" s="184"/>
      <c r="D48" s="184"/>
      <c r="E48" s="184"/>
      <c r="F48" s="184"/>
      <c r="G48" s="184"/>
      <c r="H48" s="186"/>
      <c r="I48" s="187" t="str">
        <f>IF(SUM(C8:C32)&gt;0,(I44+I46),"")</f>
        <v/>
      </c>
      <c r="J48" s="186" t="s">
        <v>15</v>
      </c>
      <c r="K48" s="188" t="s">
        <v>20</v>
      </c>
      <c r="L48" s="184"/>
      <c r="M48" s="191"/>
    </row>
  </sheetData>
  <sheetProtection sheet="1" objects="1" scenarios="1" selectLockedCells="1" selectUnlockedCells="1"/>
  <customSheetViews>
    <customSheetView guid="{53395258-DBAA-429A-AE83-555B9B9DE7B8}" showGridLines="0" fitToPage="1" topLeftCell="A10">
      <selection activeCell="J6" sqref="J6"/>
      <pageMargins left="0.75" right="0.75" top="1" bottom="1" header="0.5" footer="0.5"/>
      <pageSetup scale="46" orientation="landscape" r:id="rId1"/>
      <headerFooter alignWithMargins="0"/>
    </customSheetView>
  </customSheetViews>
  <mergeCells count="10">
    <mergeCell ref="K6:K7"/>
    <mergeCell ref="L6:L7"/>
    <mergeCell ref="M6:M7"/>
    <mergeCell ref="B5:B7"/>
    <mergeCell ref="F5:F7"/>
    <mergeCell ref="G5:G7"/>
    <mergeCell ref="I5:I7"/>
    <mergeCell ref="C6:C7"/>
    <mergeCell ref="D6:D7"/>
    <mergeCell ref="E6:E7"/>
  </mergeCells>
  <phoneticPr fontId="2" type="noConversion"/>
  <pageMargins left="0.75" right="0.75" top="1" bottom="1" header="0.5" footer="0.5"/>
  <pageSetup scale="46"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N48"/>
  <sheetViews>
    <sheetView showGridLines="0" zoomScale="70" zoomScaleNormal="70" zoomScaleSheetLayoutView="50" workbookViewId="0">
      <selection activeCell="D2" sqref="D2"/>
    </sheetView>
  </sheetViews>
  <sheetFormatPr defaultColWidth="8.88671875" defaultRowHeight="20.25" x14ac:dyDescent="0.15"/>
  <cols>
    <col min="1" max="1" width="3.77734375" style="122" customWidth="1"/>
    <col min="2" max="2" width="10.88671875" style="122" customWidth="1"/>
    <col min="3" max="7" width="18.77734375" style="122" customWidth="1"/>
    <col min="8" max="8" width="7.33203125" style="122" customWidth="1"/>
    <col min="9" max="9" width="18.77734375" style="122" customWidth="1"/>
    <col min="10" max="10" width="7.33203125" style="122" customWidth="1"/>
    <col min="11" max="13" width="18.77734375" style="122" customWidth="1"/>
    <col min="14" max="14" width="7.33203125" style="122" customWidth="1"/>
    <col min="15" max="16384" width="8.88671875" style="122"/>
  </cols>
  <sheetData>
    <row r="1" spans="2:14" x14ac:dyDescent="0.15">
      <c r="B1" s="121" t="s">
        <v>70</v>
      </c>
    </row>
    <row r="2" spans="2:14" x14ac:dyDescent="0.15">
      <c r="B2" s="121" t="s">
        <v>5</v>
      </c>
      <c r="D2" s="124" t="str">
        <f>IF('Daily Data'!C2="retailer Name","Retailer Name not entered yet",'Daily Data'!C2)</f>
        <v>Retailer Name not entered yet</v>
      </c>
      <c r="E2" s="124"/>
      <c r="F2" s="124"/>
      <c r="G2" s="125"/>
      <c r="H2" s="126" t="s">
        <v>22</v>
      </c>
      <c r="I2" s="127" t="s">
        <v>29</v>
      </c>
      <c r="K2" s="128" t="str">
        <f>IF('Daily Data'!C4="Enter Date","DATE NOT ENTERED",'Daily Data'!C4+6)</f>
        <v>DATE NOT ENTERED</v>
      </c>
      <c r="L2" s="128"/>
      <c r="M2" s="128"/>
    </row>
    <row r="3" spans="2:14" ht="21" thickBot="1" x14ac:dyDescent="0.2"/>
    <row r="4" spans="2:14" ht="21" thickBot="1" x14ac:dyDescent="0.2">
      <c r="C4" s="129" t="s">
        <v>103</v>
      </c>
      <c r="D4" s="130"/>
      <c r="E4" s="131"/>
      <c r="F4" s="132"/>
      <c r="G4" s="133"/>
      <c r="I4" s="134" t="s">
        <v>102</v>
      </c>
      <c r="K4" s="129" t="s">
        <v>101</v>
      </c>
      <c r="L4" s="130"/>
      <c r="M4" s="131"/>
      <c r="N4" s="135"/>
    </row>
    <row r="5" spans="2:14" x14ac:dyDescent="0.15">
      <c r="B5" s="244" t="s">
        <v>6</v>
      </c>
      <c r="C5" s="136"/>
      <c r="D5" s="137" t="s">
        <v>92</v>
      </c>
      <c r="E5" s="138" t="s">
        <v>93</v>
      </c>
      <c r="F5" s="253" t="s">
        <v>74</v>
      </c>
      <c r="G5" s="254" t="s">
        <v>23</v>
      </c>
      <c r="I5" s="257" t="s">
        <v>75</v>
      </c>
      <c r="K5" s="139"/>
      <c r="L5" s="140" t="s">
        <v>7</v>
      </c>
      <c r="M5" s="141" t="s">
        <v>8</v>
      </c>
      <c r="N5" s="142"/>
    </row>
    <row r="6" spans="2:14" x14ac:dyDescent="0.15">
      <c r="B6" s="245"/>
      <c r="C6" s="247" t="s">
        <v>71</v>
      </c>
      <c r="D6" s="249" t="s">
        <v>72</v>
      </c>
      <c r="E6" s="251" t="s">
        <v>73</v>
      </c>
      <c r="F6" s="247"/>
      <c r="G6" s="255"/>
      <c r="I6" s="258"/>
      <c r="K6" s="253" t="s">
        <v>71</v>
      </c>
      <c r="L6" s="260" t="s">
        <v>72</v>
      </c>
      <c r="M6" s="261" t="s">
        <v>73</v>
      </c>
    </row>
    <row r="7" spans="2:14" x14ac:dyDescent="0.15">
      <c r="B7" s="246"/>
      <c r="C7" s="248"/>
      <c r="D7" s="250"/>
      <c r="E7" s="252"/>
      <c r="F7" s="248"/>
      <c r="G7" s="256"/>
      <c r="I7" s="259"/>
      <c r="K7" s="248"/>
      <c r="L7" s="250"/>
      <c r="M7" s="252"/>
    </row>
    <row r="8" spans="2:14" x14ac:dyDescent="0.15">
      <c r="B8" s="143" t="str">
        <f>IF(ISBLANK('Daily Data'!B9),"",'Daily Data'!B9)</f>
        <v/>
      </c>
      <c r="C8" s="144" t="str">
        <f>IF(ISBLANK('Daily Data'!AF9),"",'Daily Data'!AF9)</f>
        <v/>
      </c>
      <c r="D8" s="145" t="str">
        <f>IF('Daily Data'!AI9="YES",0,IF(ISBLANK('Daily Data'!AA9),"",'Daily Data'!AA9))</f>
        <v/>
      </c>
      <c r="E8" s="146" t="str">
        <f>IF(ISBLANK('Daily Data'!AF9),"",C8-D8)</f>
        <v/>
      </c>
      <c r="F8" s="144" t="str">
        <f>IF(ISBLANK('Daily Data'!AH9),"",'Daily Data'!AH9)</f>
        <v/>
      </c>
      <c r="G8" s="147" t="str">
        <f>IF(ISBLANK('Daily Data'!AF9),"",Saturday!F8-E8)</f>
        <v/>
      </c>
      <c r="I8" s="145"/>
      <c r="K8" s="144" t="str">
        <f>IF(ISBLANK('Daily Data'!AG9),"",'Daily Data'!AG9)</f>
        <v/>
      </c>
      <c r="L8" s="145" t="str">
        <f>IF('Daily Data'!AI9="YES",0,IF(ISBLANK('Daily Data'!AB9),"",'Daily Data'!AB9))</f>
        <v/>
      </c>
      <c r="M8" s="146" t="str">
        <f>IF(ISBLANK('Daily Data'!AG9),"",K8-L8)</f>
        <v/>
      </c>
    </row>
    <row r="9" spans="2:14" x14ac:dyDescent="0.15">
      <c r="B9" s="143" t="str">
        <f>IF(ISBLANK('Daily Data'!B10),"",'Daily Data'!B10)</f>
        <v/>
      </c>
      <c r="C9" s="144" t="str">
        <f>IF(ISBLANK('Daily Data'!AF10),"",'Daily Data'!AF10)</f>
        <v/>
      </c>
      <c r="D9" s="145" t="str">
        <f>IF('Daily Data'!AI10="YES",0,IF(ISBLANK('Daily Data'!AA10),"",'Daily Data'!AA10))</f>
        <v/>
      </c>
      <c r="E9" s="146" t="str">
        <f>IF(ISBLANK('Daily Data'!AF10),"",C9-D9)</f>
        <v/>
      </c>
      <c r="F9" s="144" t="str">
        <f>IF(ISBLANK('Daily Data'!AH10),"",'Daily Data'!AH10)</f>
        <v/>
      </c>
      <c r="G9" s="147" t="str">
        <f>IF(ISBLANK('Daily Data'!AF10),"",Saturday!F9-E9)</f>
        <v/>
      </c>
      <c r="I9" s="145"/>
      <c r="K9" s="144" t="str">
        <f>IF(ISBLANK('Daily Data'!AG10),"",'Daily Data'!AG10)</f>
        <v/>
      </c>
      <c r="L9" s="145" t="str">
        <f>IF('Daily Data'!AI10="YES",0,IF(ISBLANK('Daily Data'!AB10),"",'Daily Data'!AB10))</f>
        <v/>
      </c>
      <c r="M9" s="146" t="str">
        <f>IF(ISBLANK('Daily Data'!AG10),"",K9-L9)</f>
        <v/>
      </c>
    </row>
    <row r="10" spans="2:14" x14ac:dyDescent="0.15">
      <c r="B10" s="143" t="str">
        <f>IF(ISBLANK('Daily Data'!B11),"",'Daily Data'!B11)</f>
        <v/>
      </c>
      <c r="C10" s="144" t="str">
        <f>IF(ISBLANK('Daily Data'!AF11),"",'Daily Data'!AF11)</f>
        <v/>
      </c>
      <c r="D10" s="145" t="str">
        <f>IF('Daily Data'!AI11="YES",0,IF(ISBLANK('Daily Data'!AA11),"",'Daily Data'!AA11))</f>
        <v/>
      </c>
      <c r="E10" s="146" t="str">
        <f>IF(ISBLANK('Daily Data'!AF11),"",C10-D10)</f>
        <v/>
      </c>
      <c r="F10" s="144" t="str">
        <f>IF(ISBLANK('Daily Data'!AH11),"",'Daily Data'!AH11)</f>
        <v/>
      </c>
      <c r="G10" s="147" t="str">
        <f>IF(ISBLANK('Daily Data'!AF11),"",Saturday!F10-E10)</f>
        <v/>
      </c>
      <c r="I10" s="145"/>
      <c r="K10" s="144" t="str">
        <f>IF(ISBLANK('Daily Data'!AG11),"",'Daily Data'!AG11)</f>
        <v/>
      </c>
      <c r="L10" s="145" t="str">
        <f>IF('Daily Data'!AI11="YES",0,IF(ISBLANK('Daily Data'!AB11),"",'Daily Data'!AB11))</f>
        <v/>
      </c>
      <c r="M10" s="146" t="str">
        <f>IF(ISBLANK('Daily Data'!AG11),"",K10-L10)</f>
        <v/>
      </c>
    </row>
    <row r="11" spans="2:14" x14ac:dyDescent="0.15">
      <c r="B11" s="143" t="str">
        <f>IF(ISBLANK('Daily Data'!B12),"",'Daily Data'!B12)</f>
        <v/>
      </c>
      <c r="C11" s="144" t="str">
        <f>IF(ISBLANK('Daily Data'!AF12),"",'Daily Data'!AF12)</f>
        <v/>
      </c>
      <c r="D11" s="145" t="str">
        <f>IF('Daily Data'!AI12="YES",0,IF(ISBLANK('Daily Data'!AA12),"",'Daily Data'!AA12))</f>
        <v/>
      </c>
      <c r="E11" s="146" t="str">
        <f>IF(ISBLANK('Daily Data'!AF12),"",C11-D11)</f>
        <v/>
      </c>
      <c r="F11" s="144" t="str">
        <f>IF(ISBLANK('Daily Data'!AH12),"",'Daily Data'!AH12)</f>
        <v/>
      </c>
      <c r="G11" s="147" t="str">
        <f>IF(ISBLANK('Daily Data'!AF12),"",Saturday!F11-E11)</f>
        <v/>
      </c>
      <c r="I11" s="145"/>
      <c r="K11" s="144" t="str">
        <f>IF(ISBLANK('Daily Data'!AG12),"",'Daily Data'!AG12)</f>
        <v/>
      </c>
      <c r="L11" s="145" t="str">
        <f>IF('Daily Data'!AI12="YES",0,IF(ISBLANK('Daily Data'!AB12),"",'Daily Data'!AB12))</f>
        <v/>
      </c>
      <c r="M11" s="146" t="str">
        <f>IF(ISBLANK('Daily Data'!AG12),"",K11-L11)</f>
        <v/>
      </c>
    </row>
    <row r="12" spans="2:14" x14ac:dyDescent="0.15">
      <c r="B12" s="143" t="str">
        <f>IF(ISBLANK('Daily Data'!B13),"",'Daily Data'!B13)</f>
        <v/>
      </c>
      <c r="C12" s="144" t="str">
        <f>IF(ISBLANK('Daily Data'!AF13),"",'Daily Data'!AF13)</f>
        <v/>
      </c>
      <c r="D12" s="145" t="str">
        <f>IF('Daily Data'!AI13="YES",0,IF(ISBLANK('Daily Data'!AA13),"",'Daily Data'!AA13))</f>
        <v/>
      </c>
      <c r="E12" s="146" t="str">
        <f>IF(ISBLANK('Daily Data'!AF13),"",C12-D12)</f>
        <v/>
      </c>
      <c r="F12" s="144" t="str">
        <f>IF(ISBLANK('Daily Data'!AH13),"",'Daily Data'!AH13)</f>
        <v/>
      </c>
      <c r="G12" s="147" t="str">
        <f>IF(ISBLANK('Daily Data'!AF13),"",Saturday!F12-E12)</f>
        <v/>
      </c>
      <c r="I12" s="145"/>
      <c r="K12" s="144" t="str">
        <f>IF(ISBLANK('Daily Data'!AG13),"",'Daily Data'!AG13)</f>
        <v/>
      </c>
      <c r="L12" s="145" t="str">
        <f>IF('Daily Data'!AI13="YES",0,IF(ISBLANK('Daily Data'!AB13),"",'Daily Data'!AB13))</f>
        <v/>
      </c>
      <c r="M12" s="146" t="str">
        <f>IF(ISBLANK('Daily Data'!AG13),"",K12-L12)</f>
        <v/>
      </c>
    </row>
    <row r="13" spans="2:14" x14ac:dyDescent="0.15">
      <c r="B13" s="143" t="str">
        <f>IF(ISBLANK('Daily Data'!B14),"",'Daily Data'!B14)</f>
        <v/>
      </c>
      <c r="C13" s="144" t="str">
        <f>IF(ISBLANK('Daily Data'!AF14),"",'Daily Data'!AF14)</f>
        <v/>
      </c>
      <c r="D13" s="145" t="str">
        <f>IF('Daily Data'!AI14="YES",0,IF(ISBLANK('Daily Data'!AA14),"",'Daily Data'!AA14))</f>
        <v/>
      </c>
      <c r="E13" s="146" t="str">
        <f>IF(ISBLANK('Daily Data'!AF14),"",C13-D13)</f>
        <v/>
      </c>
      <c r="F13" s="144" t="str">
        <f>IF(ISBLANK('Daily Data'!AH14),"",'Daily Data'!AH14)</f>
        <v/>
      </c>
      <c r="G13" s="147" t="str">
        <f>IF(ISBLANK('Daily Data'!AF14),"",Saturday!F13-E13)</f>
        <v/>
      </c>
      <c r="I13" s="145"/>
      <c r="K13" s="144" t="str">
        <f>IF(ISBLANK('Daily Data'!AG14),"",'Daily Data'!AG14)</f>
        <v/>
      </c>
      <c r="L13" s="145" t="str">
        <f>IF('Daily Data'!AI14="YES",0,IF(ISBLANK('Daily Data'!AB14),"",'Daily Data'!AB14))</f>
        <v/>
      </c>
      <c r="M13" s="146" t="str">
        <f>IF(ISBLANK('Daily Data'!AG14),"",K13-L13)</f>
        <v/>
      </c>
    </row>
    <row r="14" spans="2:14" x14ac:dyDescent="0.15">
      <c r="B14" s="143" t="str">
        <f>IF(ISBLANK('Daily Data'!B15),"",'Daily Data'!B15)</f>
        <v/>
      </c>
      <c r="C14" s="144" t="str">
        <f>IF(ISBLANK('Daily Data'!AF15),"",'Daily Data'!AF15)</f>
        <v/>
      </c>
      <c r="D14" s="145" t="str">
        <f>IF('Daily Data'!AI15="YES",0,IF(ISBLANK('Daily Data'!AA15),"",'Daily Data'!AA15))</f>
        <v/>
      </c>
      <c r="E14" s="146" t="str">
        <f>IF(ISBLANK('Daily Data'!AF15),"",C14-D14)</f>
        <v/>
      </c>
      <c r="F14" s="144" t="str">
        <f>IF(ISBLANK('Daily Data'!AH15),"",'Daily Data'!AH15)</f>
        <v/>
      </c>
      <c r="G14" s="147" t="str">
        <f>IF(ISBLANK('Daily Data'!AF15),"",Saturday!F14-E14)</f>
        <v/>
      </c>
      <c r="I14" s="145"/>
      <c r="K14" s="144" t="str">
        <f>IF(ISBLANK('Daily Data'!AG15),"",'Daily Data'!AG15)</f>
        <v/>
      </c>
      <c r="L14" s="145" t="str">
        <f>IF('Daily Data'!AI15="YES",0,IF(ISBLANK('Daily Data'!AB15),"",'Daily Data'!AB15))</f>
        <v/>
      </c>
      <c r="M14" s="146" t="str">
        <f>IF(ISBLANK('Daily Data'!AG15),"",K14-L14)</f>
        <v/>
      </c>
    </row>
    <row r="15" spans="2:14" x14ac:dyDescent="0.15">
      <c r="B15" s="143" t="str">
        <f>IF(ISBLANK('Daily Data'!B16),"",'Daily Data'!B16)</f>
        <v/>
      </c>
      <c r="C15" s="144" t="str">
        <f>IF(ISBLANK('Daily Data'!AF16),"",'Daily Data'!AF16)</f>
        <v/>
      </c>
      <c r="D15" s="145" t="str">
        <f>IF('Daily Data'!AI16="YES",0,IF(ISBLANK('Daily Data'!AA16),"",'Daily Data'!AA16))</f>
        <v/>
      </c>
      <c r="E15" s="146" t="str">
        <f>IF(ISBLANK('Daily Data'!AF16),"",C15-D15)</f>
        <v/>
      </c>
      <c r="F15" s="144" t="str">
        <f>IF(ISBLANK('Daily Data'!AH16),"",'Daily Data'!AH16)</f>
        <v/>
      </c>
      <c r="G15" s="147" t="str">
        <f>IF(ISBLANK('Daily Data'!AF16),"",Saturday!F15-E15)</f>
        <v/>
      </c>
      <c r="I15" s="145"/>
      <c r="K15" s="144" t="str">
        <f>IF(ISBLANK('Daily Data'!AG16),"",'Daily Data'!AG16)</f>
        <v/>
      </c>
      <c r="L15" s="145" t="str">
        <f>IF('Daily Data'!AI16="YES",0,IF(ISBLANK('Daily Data'!AB16),"",'Daily Data'!AB16))</f>
        <v/>
      </c>
      <c r="M15" s="146" t="str">
        <f>IF(ISBLANK('Daily Data'!AG16),"",K15-L15)</f>
        <v/>
      </c>
    </row>
    <row r="16" spans="2:14" x14ac:dyDescent="0.15">
      <c r="B16" s="143" t="str">
        <f>IF(ISBLANK('Daily Data'!B17),"",'Daily Data'!B17)</f>
        <v/>
      </c>
      <c r="C16" s="144" t="str">
        <f>IF(ISBLANK('Daily Data'!AF17),"",'Daily Data'!AF17)</f>
        <v/>
      </c>
      <c r="D16" s="145" t="str">
        <f>IF('Daily Data'!AI17="YES",0,IF(ISBLANK('Daily Data'!AA17),"",'Daily Data'!AA17))</f>
        <v/>
      </c>
      <c r="E16" s="146" t="str">
        <f>IF(ISBLANK('Daily Data'!AF17),"",C16-D16)</f>
        <v/>
      </c>
      <c r="F16" s="144" t="str">
        <f>IF(ISBLANK('Daily Data'!AH17),"",'Daily Data'!AH17)</f>
        <v/>
      </c>
      <c r="G16" s="147" t="str">
        <f>IF(ISBLANK('Daily Data'!AF17),"",Saturday!F16-E16)</f>
        <v/>
      </c>
      <c r="I16" s="145"/>
      <c r="K16" s="144" t="str">
        <f>IF(ISBLANK('Daily Data'!AG17),"",'Daily Data'!AG17)</f>
        <v/>
      </c>
      <c r="L16" s="145" t="str">
        <f>IF('Daily Data'!AI17="YES",0,IF(ISBLANK('Daily Data'!AB17),"",'Daily Data'!AB17))</f>
        <v/>
      </c>
      <c r="M16" s="146" t="str">
        <f>IF(ISBLANK('Daily Data'!AG17),"",K16-L16)</f>
        <v/>
      </c>
    </row>
    <row r="17" spans="2:13" x14ac:dyDescent="0.15">
      <c r="B17" s="143" t="str">
        <f>IF(ISBLANK('Daily Data'!B18),"",'Daily Data'!B18)</f>
        <v/>
      </c>
      <c r="C17" s="144" t="str">
        <f>IF(ISBLANK('Daily Data'!AF18),"",'Daily Data'!AF18)</f>
        <v/>
      </c>
      <c r="D17" s="145" t="str">
        <f>IF('Daily Data'!AI18="YES",0,IF(ISBLANK('Daily Data'!AA18),"",'Daily Data'!AA18))</f>
        <v/>
      </c>
      <c r="E17" s="146" t="str">
        <f>IF(ISBLANK('Daily Data'!AF18),"",C17-D17)</f>
        <v/>
      </c>
      <c r="F17" s="144" t="str">
        <f>IF(ISBLANK('Daily Data'!AH18),"",'Daily Data'!AH18)</f>
        <v/>
      </c>
      <c r="G17" s="147" t="str">
        <f>IF(ISBLANK('Daily Data'!AF18),"",Saturday!F17-E17)</f>
        <v/>
      </c>
      <c r="I17" s="145"/>
      <c r="K17" s="144" t="str">
        <f>IF(ISBLANK('Daily Data'!AG18),"",'Daily Data'!AG18)</f>
        <v/>
      </c>
      <c r="L17" s="145" t="str">
        <f>IF('Daily Data'!AI18="YES",0,IF(ISBLANK('Daily Data'!AB18),"",'Daily Data'!AB18))</f>
        <v/>
      </c>
      <c r="M17" s="146" t="str">
        <f>IF(ISBLANK('Daily Data'!AG18),"",K17-L17)</f>
        <v/>
      </c>
    </row>
    <row r="18" spans="2:13" x14ac:dyDescent="0.15">
      <c r="B18" s="143" t="str">
        <f>IF(ISBLANK('Daily Data'!B19),"",'Daily Data'!B19)</f>
        <v/>
      </c>
      <c r="C18" s="144" t="str">
        <f>IF(ISBLANK('Daily Data'!AF19),"",'Daily Data'!AF19)</f>
        <v/>
      </c>
      <c r="D18" s="145" t="str">
        <f>IF('Daily Data'!AI19="YES",0,IF(ISBLANK('Daily Data'!AA19),"",'Daily Data'!AA19))</f>
        <v/>
      </c>
      <c r="E18" s="146" t="str">
        <f>IF(ISBLANK('Daily Data'!AF19),"",C18-D18)</f>
        <v/>
      </c>
      <c r="F18" s="144" t="str">
        <f>IF(ISBLANK('Daily Data'!AH19),"",'Daily Data'!AH19)</f>
        <v/>
      </c>
      <c r="G18" s="147" t="str">
        <f>IF(ISBLANK('Daily Data'!AF19),"",Saturday!F18-E18)</f>
        <v/>
      </c>
      <c r="I18" s="145"/>
      <c r="K18" s="144" t="str">
        <f>IF(ISBLANK('Daily Data'!AG19),"",'Daily Data'!AG19)</f>
        <v/>
      </c>
      <c r="L18" s="145" t="str">
        <f>IF('Daily Data'!AI19="YES",0,IF(ISBLANK('Daily Data'!AB19),"",'Daily Data'!AB19))</f>
        <v/>
      </c>
      <c r="M18" s="146" t="str">
        <f>IF(ISBLANK('Daily Data'!AG19),"",K18-L18)</f>
        <v/>
      </c>
    </row>
    <row r="19" spans="2:13" x14ac:dyDescent="0.15">
      <c r="B19" s="143" t="str">
        <f>IF(ISBLANK('Daily Data'!B20),"",'Daily Data'!B20)</f>
        <v/>
      </c>
      <c r="C19" s="144" t="str">
        <f>IF(ISBLANK('Daily Data'!AF20),"",'Daily Data'!AF20)</f>
        <v/>
      </c>
      <c r="D19" s="145" t="str">
        <f>IF('Daily Data'!AI20="YES",0,IF(ISBLANK('Daily Data'!AA20),"",'Daily Data'!AA20))</f>
        <v/>
      </c>
      <c r="E19" s="146" t="str">
        <f>IF(ISBLANK('Daily Data'!AF20),"",C19-D19)</f>
        <v/>
      </c>
      <c r="F19" s="144" t="str">
        <f>IF(ISBLANK('Daily Data'!AH20),"",'Daily Data'!AH20)</f>
        <v/>
      </c>
      <c r="G19" s="147" t="str">
        <f>IF(ISBLANK('Daily Data'!AF20),"",Saturday!F19-E19)</f>
        <v/>
      </c>
      <c r="I19" s="145"/>
      <c r="K19" s="144" t="str">
        <f>IF(ISBLANK('Daily Data'!AG20),"",'Daily Data'!AG20)</f>
        <v/>
      </c>
      <c r="L19" s="145" t="str">
        <f>IF('Daily Data'!AI20="YES",0,IF(ISBLANK('Daily Data'!AB20),"",'Daily Data'!AB20))</f>
        <v/>
      </c>
      <c r="M19" s="146" t="str">
        <f>IF(ISBLANK('Daily Data'!AG20),"",K19-L19)</f>
        <v/>
      </c>
    </row>
    <row r="20" spans="2:13" x14ac:dyDescent="0.15">
      <c r="B20" s="143" t="str">
        <f>IF(ISBLANK('Daily Data'!B21),"",'Daily Data'!B21)</f>
        <v/>
      </c>
      <c r="C20" s="144" t="str">
        <f>IF(ISBLANK('Daily Data'!AF21),"",'Daily Data'!AF21)</f>
        <v/>
      </c>
      <c r="D20" s="145" t="str">
        <f>IF('Daily Data'!AI21="YES",0,IF(ISBLANK('Daily Data'!AA21),"",'Daily Data'!AA21))</f>
        <v/>
      </c>
      <c r="E20" s="146" t="str">
        <f>IF(ISBLANK('Daily Data'!AF21),"",C20-D20)</f>
        <v/>
      </c>
      <c r="F20" s="144" t="str">
        <f>IF(ISBLANK('Daily Data'!AH21),"",'Daily Data'!AH21)</f>
        <v/>
      </c>
      <c r="G20" s="147" t="str">
        <f>IF(ISBLANK('Daily Data'!AF21),"",Saturday!F20-E20)</f>
        <v/>
      </c>
      <c r="I20" s="145"/>
      <c r="K20" s="144" t="str">
        <f>IF(ISBLANK('Daily Data'!AG21),"",'Daily Data'!AG21)</f>
        <v/>
      </c>
      <c r="L20" s="145" t="str">
        <f>IF('Daily Data'!AI21="YES",0,IF(ISBLANK('Daily Data'!AB21),"",'Daily Data'!AB21))</f>
        <v/>
      </c>
      <c r="M20" s="146" t="str">
        <f>IF(ISBLANK('Daily Data'!AG21),"",K20-L20)</f>
        <v/>
      </c>
    </row>
    <row r="21" spans="2:13" x14ac:dyDescent="0.15">
      <c r="B21" s="143" t="str">
        <f>IF(ISBLANK('Daily Data'!B22),"",'Daily Data'!B22)</f>
        <v/>
      </c>
      <c r="C21" s="144" t="str">
        <f>IF(ISBLANK('Daily Data'!AF22),"",'Daily Data'!AF22)</f>
        <v/>
      </c>
      <c r="D21" s="145" t="str">
        <f>IF('Daily Data'!AI22="YES",0,IF(ISBLANK('Daily Data'!AA22),"",'Daily Data'!AA22))</f>
        <v/>
      </c>
      <c r="E21" s="146" t="str">
        <f>IF(ISBLANK('Daily Data'!AF22),"",C21-D21)</f>
        <v/>
      </c>
      <c r="F21" s="144" t="str">
        <f>IF(ISBLANK('Daily Data'!AH22),"",'Daily Data'!AH22)</f>
        <v/>
      </c>
      <c r="G21" s="147" t="str">
        <f>IF(ISBLANK('Daily Data'!AF22),"",Saturday!F21-E21)</f>
        <v/>
      </c>
      <c r="I21" s="145"/>
      <c r="K21" s="144" t="str">
        <f>IF(ISBLANK('Daily Data'!AG22),"",'Daily Data'!AG22)</f>
        <v/>
      </c>
      <c r="L21" s="145" t="str">
        <f>IF('Daily Data'!AI22="YES",0,IF(ISBLANK('Daily Data'!AB22),"",'Daily Data'!AB22))</f>
        <v/>
      </c>
      <c r="M21" s="146" t="str">
        <f>IF(ISBLANK('Daily Data'!AG22),"",K21-L21)</f>
        <v/>
      </c>
    </row>
    <row r="22" spans="2:13" x14ac:dyDescent="0.15">
      <c r="B22" s="143" t="str">
        <f>IF(ISBLANK('Daily Data'!B23),"",'Daily Data'!B23)</f>
        <v/>
      </c>
      <c r="C22" s="144" t="str">
        <f>IF(ISBLANK('Daily Data'!AF23),"",'Daily Data'!AF23)</f>
        <v/>
      </c>
      <c r="D22" s="145" t="str">
        <f>IF('Daily Data'!AI23="YES",0,IF(ISBLANK('Daily Data'!AA23),"",'Daily Data'!AA23))</f>
        <v/>
      </c>
      <c r="E22" s="146" t="str">
        <f>IF(ISBLANK('Daily Data'!AF23),"",C22-D22)</f>
        <v/>
      </c>
      <c r="F22" s="144" t="str">
        <f>IF(ISBLANK('Daily Data'!AH23),"",'Daily Data'!AH23)</f>
        <v/>
      </c>
      <c r="G22" s="147" t="str">
        <f>IF(ISBLANK('Daily Data'!AF23),"",Saturday!F22-E22)</f>
        <v/>
      </c>
      <c r="I22" s="145"/>
      <c r="K22" s="144" t="str">
        <f>IF(ISBLANK('Daily Data'!AG23),"",'Daily Data'!AG23)</f>
        <v/>
      </c>
      <c r="L22" s="145" t="str">
        <f>IF('Daily Data'!AI23="YES",0,IF(ISBLANK('Daily Data'!AB23),"",'Daily Data'!AB23))</f>
        <v/>
      </c>
      <c r="M22" s="146" t="str">
        <f>IF(ISBLANK('Daily Data'!AG23),"",K22-L22)</f>
        <v/>
      </c>
    </row>
    <row r="23" spans="2:13" x14ac:dyDescent="0.15">
      <c r="B23" s="143" t="str">
        <f>IF(ISBLANK('Daily Data'!B24),"",'Daily Data'!B24)</f>
        <v/>
      </c>
      <c r="C23" s="144" t="str">
        <f>IF(ISBLANK('Daily Data'!AF24),"",'Daily Data'!AF24)</f>
        <v/>
      </c>
      <c r="D23" s="145" t="str">
        <f>IF('Daily Data'!AI24="YES",0,IF(ISBLANK('Daily Data'!AA24),"",'Daily Data'!AA24))</f>
        <v/>
      </c>
      <c r="E23" s="146" t="str">
        <f>IF(ISBLANK('Daily Data'!AF24),"",C23-D23)</f>
        <v/>
      </c>
      <c r="F23" s="144" t="str">
        <f>IF(ISBLANK('Daily Data'!AH24),"",'Daily Data'!AH24)</f>
        <v/>
      </c>
      <c r="G23" s="147" t="str">
        <f>IF(ISBLANK('Daily Data'!AF24),"",Saturday!F23-E23)</f>
        <v/>
      </c>
      <c r="I23" s="145"/>
      <c r="K23" s="144" t="str">
        <f>IF(ISBLANK('Daily Data'!AG24),"",'Daily Data'!AG24)</f>
        <v/>
      </c>
      <c r="L23" s="145" t="str">
        <f>IF('Daily Data'!AI24="YES",0,IF(ISBLANK('Daily Data'!AB24),"",'Daily Data'!AB24))</f>
        <v/>
      </c>
      <c r="M23" s="146" t="str">
        <f>IF(ISBLANK('Daily Data'!AG24),"",K23-L23)</f>
        <v/>
      </c>
    </row>
    <row r="24" spans="2:13" x14ac:dyDescent="0.15">
      <c r="B24" s="143" t="str">
        <f>IF(ISBLANK('Daily Data'!B25),"",'Daily Data'!B25)</f>
        <v/>
      </c>
      <c r="C24" s="144" t="str">
        <f>IF(ISBLANK('Daily Data'!AF25),"",'Daily Data'!AF25)</f>
        <v/>
      </c>
      <c r="D24" s="145" t="str">
        <f>IF('Daily Data'!AI25="YES",0,IF(ISBLANK('Daily Data'!AA25),"",'Daily Data'!AA25))</f>
        <v/>
      </c>
      <c r="E24" s="146" t="str">
        <f>IF(ISBLANK('Daily Data'!AF25),"",C24-D24)</f>
        <v/>
      </c>
      <c r="F24" s="144" t="str">
        <f>IF(ISBLANK('Daily Data'!AH25),"",'Daily Data'!AH25)</f>
        <v/>
      </c>
      <c r="G24" s="147" t="str">
        <f>IF(ISBLANK('Daily Data'!AF25),"",Saturday!F24-E24)</f>
        <v/>
      </c>
      <c r="I24" s="145"/>
      <c r="K24" s="144" t="str">
        <f>IF(ISBLANK('Daily Data'!AG25),"",'Daily Data'!AG25)</f>
        <v/>
      </c>
      <c r="L24" s="145" t="str">
        <f>IF('Daily Data'!AI25="YES",0,IF(ISBLANK('Daily Data'!AB25),"",'Daily Data'!AB25))</f>
        <v/>
      </c>
      <c r="M24" s="146" t="str">
        <f>IF(ISBLANK('Daily Data'!AG25),"",K24-L24)</f>
        <v/>
      </c>
    </row>
    <row r="25" spans="2:13" x14ac:dyDescent="0.15">
      <c r="B25" s="143" t="str">
        <f>IF(ISBLANK('Daily Data'!B26),"",'Daily Data'!B26)</f>
        <v/>
      </c>
      <c r="C25" s="144" t="str">
        <f>IF(ISBLANK('Daily Data'!AF26),"",'Daily Data'!AF26)</f>
        <v/>
      </c>
      <c r="D25" s="145" t="str">
        <f>IF('Daily Data'!AI26="YES",0,IF(ISBLANK('Daily Data'!AA26),"",'Daily Data'!AA26))</f>
        <v/>
      </c>
      <c r="E25" s="146" t="str">
        <f>IF(ISBLANK('Daily Data'!AF26),"",C25-D25)</f>
        <v/>
      </c>
      <c r="F25" s="144" t="str">
        <f>IF(ISBLANK('Daily Data'!AH26),"",'Daily Data'!AH26)</f>
        <v/>
      </c>
      <c r="G25" s="147" t="str">
        <f>IF(ISBLANK('Daily Data'!AF26),"",Saturday!F25-E25)</f>
        <v/>
      </c>
      <c r="I25" s="145"/>
      <c r="K25" s="144" t="str">
        <f>IF(ISBLANK('Daily Data'!AG26),"",'Daily Data'!AG26)</f>
        <v/>
      </c>
      <c r="L25" s="145" t="str">
        <f>IF('Daily Data'!AI26="YES",0,IF(ISBLANK('Daily Data'!AB26),"",'Daily Data'!AB26))</f>
        <v/>
      </c>
      <c r="M25" s="146" t="str">
        <f>IF(ISBLANK('Daily Data'!AG26),"",K25-L25)</f>
        <v/>
      </c>
    </row>
    <row r="26" spans="2:13" x14ac:dyDescent="0.15">
      <c r="B26" s="143" t="str">
        <f>IF(ISBLANK('Daily Data'!B27),"",'Daily Data'!B27)</f>
        <v/>
      </c>
      <c r="C26" s="144" t="str">
        <f>IF(ISBLANK('Daily Data'!AF27),"",'Daily Data'!AF27)</f>
        <v/>
      </c>
      <c r="D26" s="145" t="str">
        <f>IF('Daily Data'!AI27="YES",0,IF(ISBLANK('Daily Data'!AA27),"",'Daily Data'!AA27))</f>
        <v/>
      </c>
      <c r="E26" s="146" t="str">
        <f>IF(ISBLANK('Daily Data'!AF27),"",C26-D26)</f>
        <v/>
      </c>
      <c r="F26" s="144" t="str">
        <f>IF(ISBLANK('Daily Data'!AH27),"",'Daily Data'!AH27)</f>
        <v/>
      </c>
      <c r="G26" s="147" t="str">
        <f>IF(ISBLANK('Daily Data'!AF27),"",Saturday!F26-E26)</f>
        <v/>
      </c>
      <c r="I26" s="145"/>
      <c r="K26" s="144" t="str">
        <f>IF(ISBLANK('Daily Data'!AG27),"",'Daily Data'!AG27)</f>
        <v/>
      </c>
      <c r="L26" s="145" t="str">
        <f>IF('Daily Data'!AI27="YES",0,IF(ISBLANK('Daily Data'!AB27),"",'Daily Data'!AB27))</f>
        <v/>
      </c>
      <c r="M26" s="146" t="str">
        <f>IF(ISBLANK('Daily Data'!AG27),"",K26-L26)</f>
        <v/>
      </c>
    </row>
    <row r="27" spans="2:13" x14ac:dyDescent="0.15">
      <c r="B27" s="143" t="str">
        <f>IF(ISBLANK('Daily Data'!B28),"",'Daily Data'!B28)</f>
        <v/>
      </c>
      <c r="C27" s="144" t="str">
        <f>IF(ISBLANK('Daily Data'!AF28),"",'Daily Data'!AF28)</f>
        <v/>
      </c>
      <c r="D27" s="145" t="str">
        <f>IF('Daily Data'!AI28="YES",0,IF(ISBLANK('Daily Data'!AA28),"",'Daily Data'!AA28))</f>
        <v/>
      </c>
      <c r="E27" s="146" t="str">
        <f>IF(ISBLANK('Daily Data'!AF28),"",C27-D27)</f>
        <v/>
      </c>
      <c r="F27" s="144" t="str">
        <f>IF(ISBLANK('Daily Data'!AH28),"",'Daily Data'!AH28)</f>
        <v/>
      </c>
      <c r="G27" s="147" t="str">
        <f>IF(ISBLANK('Daily Data'!AF28),"",Saturday!F27-E27)</f>
        <v/>
      </c>
      <c r="I27" s="145"/>
      <c r="K27" s="144" t="str">
        <f>IF(ISBLANK('Daily Data'!AG28),"",'Daily Data'!AG28)</f>
        <v/>
      </c>
      <c r="L27" s="145" t="str">
        <f>IF('Daily Data'!AI28="YES",0,IF(ISBLANK('Daily Data'!AB28),"",'Daily Data'!AB28))</f>
        <v/>
      </c>
      <c r="M27" s="146" t="str">
        <f>IF(ISBLANK('Daily Data'!AG28),"",K27-L27)</f>
        <v/>
      </c>
    </row>
    <row r="28" spans="2:13" x14ac:dyDescent="0.15">
      <c r="B28" s="143" t="str">
        <f>IF(ISBLANK('Daily Data'!B29),"",'Daily Data'!B29)</f>
        <v/>
      </c>
      <c r="C28" s="144" t="str">
        <f>IF(ISBLANK('Daily Data'!AF29),"",'Daily Data'!AF29)</f>
        <v/>
      </c>
      <c r="D28" s="145" t="str">
        <f>IF('Daily Data'!AI29="YES",0,IF(ISBLANK('Daily Data'!AA29),"",'Daily Data'!AA29))</f>
        <v/>
      </c>
      <c r="E28" s="146" t="str">
        <f>IF(ISBLANK('Daily Data'!AF29),"",C28-D28)</f>
        <v/>
      </c>
      <c r="F28" s="144" t="str">
        <f>IF(ISBLANK('Daily Data'!AH29),"",'Daily Data'!AH29)</f>
        <v/>
      </c>
      <c r="G28" s="147" t="str">
        <f>IF(ISBLANK('Daily Data'!AF29),"",Saturday!F28-E28)</f>
        <v/>
      </c>
      <c r="I28" s="145"/>
      <c r="K28" s="144" t="str">
        <f>IF(ISBLANK('Daily Data'!AG29),"",'Daily Data'!AG29)</f>
        <v/>
      </c>
      <c r="L28" s="145" t="str">
        <f>IF('Daily Data'!AI29="YES",0,IF(ISBLANK('Daily Data'!AB29),"",'Daily Data'!AB29))</f>
        <v/>
      </c>
      <c r="M28" s="146" t="str">
        <f>IF(ISBLANK('Daily Data'!AG29),"",K28-L28)</f>
        <v/>
      </c>
    </row>
    <row r="29" spans="2:13" x14ac:dyDescent="0.15">
      <c r="B29" s="143" t="str">
        <f>IF(ISBLANK('Daily Data'!B30),"",'Daily Data'!B30)</f>
        <v/>
      </c>
      <c r="C29" s="144" t="str">
        <f>IF(ISBLANK('Daily Data'!AF30),"",'Daily Data'!AF30)</f>
        <v/>
      </c>
      <c r="D29" s="145" t="str">
        <f>IF('Daily Data'!AI30="YES",0,IF(ISBLANK('Daily Data'!AA30),"",'Daily Data'!AA30))</f>
        <v/>
      </c>
      <c r="E29" s="146" t="str">
        <f>IF(ISBLANK('Daily Data'!AF30),"",C29-D29)</f>
        <v/>
      </c>
      <c r="F29" s="144" t="str">
        <f>IF(ISBLANK('Daily Data'!AH30),"",'Daily Data'!AH30)</f>
        <v/>
      </c>
      <c r="G29" s="147" t="str">
        <f>IF(ISBLANK('Daily Data'!AF30),"",Saturday!F29-E29)</f>
        <v/>
      </c>
      <c r="I29" s="145"/>
      <c r="K29" s="144" t="str">
        <f>IF(ISBLANK('Daily Data'!AG30),"",'Daily Data'!AG30)</f>
        <v/>
      </c>
      <c r="L29" s="145" t="str">
        <f>IF('Daily Data'!AI30="YES",0,IF(ISBLANK('Daily Data'!AB30),"",'Daily Data'!AB30))</f>
        <v/>
      </c>
      <c r="M29" s="146" t="str">
        <f>IF(ISBLANK('Daily Data'!AG30),"",K29-L29)</f>
        <v/>
      </c>
    </row>
    <row r="30" spans="2:13" x14ac:dyDescent="0.15">
      <c r="B30" s="143" t="str">
        <f>IF(ISBLANK('Daily Data'!B31),"",'Daily Data'!B31)</f>
        <v/>
      </c>
      <c r="C30" s="144" t="str">
        <f>IF(ISBLANK('Daily Data'!AF31),"",'Daily Data'!AF31)</f>
        <v/>
      </c>
      <c r="D30" s="145" t="str">
        <f>IF('Daily Data'!AI31="YES",0,IF(ISBLANK('Daily Data'!AA31),"",'Daily Data'!AA31))</f>
        <v/>
      </c>
      <c r="E30" s="146" t="str">
        <f>IF(ISBLANK('Daily Data'!AF31),"",C30-D30)</f>
        <v/>
      </c>
      <c r="F30" s="144" t="str">
        <f>IF(ISBLANK('Daily Data'!AH31),"",'Daily Data'!AH31)</f>
        <v/>
      </c>
      <c r="G30" s="147" t="str">
        <f>IF(ISBLANK('Daily Data'!AF31),"",Saturday!F30-E30)</f>
        <v/>
      </c>
      <c r="I30" s="145"/>
      <c r="K30" s="144" t="str">
        <f>IF(ISBLANK('Daily Data'!AG31),"",'Daily Data'!AG31)</f>
        <v/>
      </c>
      <c r="L30" s="145" t="str">
        <f>IF('Daily Data'!AI31="YES",0,IF(ISBLANK('Daily Data'!AB31),"",'Daily Data'!AB31))</f>
        <v/>
      </c>
      <c r="M30" s="146" t="str">
        <f>IF(ISBLANK('Daily Data'!AG31),"",K30-L30)</f>
        <v/>
      </c>
    </row>
    <row r="31" spans="2:13" x14ac:dyDescent="0.15">
      <c r="B31" s="143" t="str">
        <f>IF(ISBLANK('Daily Data'!B32),"",'Daily Data'!B32)</f>
        <v/>
      </c>
      <c r="C31" s="144" t="str">
        <f>IF(ISBLANK('Daily Data'!AF32),"",'Daily Data'!AF32)</f>
        <v/>
      </c>
      <c r="D31" s="145" t="str">
        <f>IF('Daily Data'!AI32="YES",0,IF(ISBLANK('Daily Data'!AA32),"",'Daily Data'!AA32))</f>
        <v/>
      </c>
      <c r="E31" s="146" t="str">
        <f>IF(ISBLANK('Daily Data'!AF32),"",C31-D31)</f>
        <v/>
      </c>
      <c r="F31" s="144" t="str">
        <f>IF(ISBLANK('Daily Data'!AH32),"",'Daily Data'!AH32)</f>
        <v/>
      </c>
      <c r="G31" s="147" t="str">
        <f>IF(ISBLANK('Daily Data'!AF32),"",Saturday!F31-E31)</f>
        <v/>
      </c>
      <c r="I31" s="145"/>
      <c r="K31" s="144" t="str">
        <f>IF(ISBLANK('Daily Data'!AG32),"",'Daily Data'!AG32)</f>
        <v/>
      </c>
      <c r="L31" s="145" t="str">
        <f>IF('Daily Data'!AI32="YES",0,IF(ISBLANK('Daily Data'!AB32),"",'Daily Data'!AB32))</f>
        <v/>
      </c>
      <c r="M31" s="146" t="str">
        <f>IF(ISBLANK('Daily Data'!AG32),"",K31-L31)</f>
        <v/>
      </c>
    </row>
    <row r="32" spans="2:13" ht="21" thickBot="1" x14ac:dyDescent="0.2">
      <c r="B32" s="143" t="str">
        <f>IF(ISBLANK('Daily Data'!B33),"",'Daily Data'!B33)</f>
        <v/>
      </c>
      <c r="C32" s="149" t="str">
        <f>IF(ISBLANK('Daily Data'!AF33),"",'Daily Data'!AF33)</f>
        <v/>
      </c>
      <c r="D32" s="150" t="str">
        <f>IF('Daily Data'!AI33="YES",0,IF(ISBLANK('Daily Data'!AA33),"",'Daily Data'!AA33))</f>
        <v/>
      </c>
      <c r="E32" s="151" t="str">
        <f>IF(ISBLANK('Daily Data'!AF33),"",C32-D32)</f>
        <v/>
      </c>
      <c r="F32" s="144" t="str">
        <f>IF(ISBLANK('Daily Data'!AH33),"",'Daily Data'!AH33)</f>
        <v/>
      </c>
      <c r="G32" s="147" t="str">
        <f>IF(ISBLANK('Daily Data'!AF33),"",Saturday!F32-E32)</f>
        <v/>
      </c>
      <c r="I32" s="145"/>
      <c r="K32" s="149" t="str">
        <f>IF(ISBLANK('Daily Data'!AG33),"",'Daily Data'!AG33)</f>
        <v/>
      </c>
      <c r="L32" s="150" t="str">
        <f>IF('Daily Data'!AI33="YES",0,IF(ISBLANK('Daily Data'!AB33),"",'Daily Data'!AB33))</f>
        <v/>
      </c>
      <c r="M32" s="151" t="str">
        <f>IF(ISBLANK('Daily Data'!AG33),"",K32-L32)</f>
        <v/>
      </c>
    </row>
    <row r="33" spans="2:14" ht="21" thickBot="1" x14ac:dyDescent="0.35">
      <c r="B33" s="153" t="s">
        <v>91</v>
      </c>
      <c r="D33" s="154" t="s">
        <v>9</v>
      </c>
      <c r="E33" s="155" t="str">
        <f>IF(SUM(C8:C32)&gt;0,SUM(E8:E32),"")</f>
        <v/>
      </c>
      <c r="F33" s="156" t="str">
        <f>IF(SUM(C8:C32)&gt;0,SUM(F8:F32),"")</f>
        <v/>
      </c>
      <c r="G33" s="147" t="str">
        <f>IF(SUM(C8:C32)&gt;0,SUM(G8:G32),"")</f>
        <v/>
      </c>
      <c r="H33" s="36"/>
      <c r="I33" s="157" t="str">
        <f>IF(SUM(I34:I36)&gt;0,(I36-I35),"")</f>
        <v/>
      </c>
      <c r="J33" s="135"/>
      <c r="M33" s="158" t="str">
        <f>IF(SUM(K8:K32)&gt;0,SUM(M8:M32),"")</f>
        <v/>
      </c>
      <c r="N33" s="135" t="s">
        <v>12</v>
      </c>
    </row>
    <row r="34" spans="2:14" x14ac:dyDescent="0.3">
      <c r="B34" s="153"/>
      <c r="D34" s="154"/>
      <c r="E34" s="159"/>
      <c r="F34" s="159"/>
      <c r="G34" s="159"/>
      <c r="H34" s="161" t="s">
        <v>79</v>
      </c>
      <c r="I34" s="162"/>
      <c r="J34" s="135"/>
      <c r="M34" s="159"/>
      <c r="N34" s="135"/>
    </row>
    <row r="35" spans="2:14" ht="21" thickBot="1" x14ac:dyDescent="0.35">
      <c r="B35" s="153"/>
      <c r="D35" s="154"/>
      <c r="E35" s="159"/>
      <c r="F35" s="159"/>
      <c r="G35" s="159"/>
      <c r="H35" s="161" t="s">
        <v>94</v>
      </c>
      <c r="I35" s="163" t="str">
        <f>IF(ISBLANK('Daily Data'!AH35),"",'Daily Data'!AH34)</f>
        <v/>
      </c>
      <c r="J35" s="135"/>
      <c r="M35" s="159"/>
      <c r="N35" s="135"/>
    </row>
    <row r="36" spans="2:14" ht="21" thickBot="1" x14ac:dyDescent="0.35">
      <c r="B36" s="153"/>
      <c r="D36" s="154"/>
      <c r="E36" s="159"/>
      <c r="F36" s="159"/>
      <c r="G36" s="159"/>
      <c r="H36" s="161" t="s">
        <v>95</v>
      </c>
      <c r="I36" s="157" t="str">
        <f>IF(ISBLANK('Daily Data'!AH35),"",'Daily Data'!AH35)</f>
        <v/>
      </c>
      <c r="J36" s="135" t="s">
        <v>10</v>
      </c>
      <c r="M36" s="159"/>
      <c r="N36" s="135"/>
    </row>
    <row r="37" spans="2:14" x14ac:dyDescent="0.15">
      <c r="B37" s="164" t="s">
        <v>13</v>
      </c>
    </row>
    <row r="38" spans="2:14" ht="21" thickBot="1" x14ac:dyDescent="0.2">
      <c r="C38" s="165" t="str">
        <f>E33</f>
        <v/>
      </c>
      <c r="D38" s="122" t="s">
        <v>14</v>
      </c>
      <c r="E38" s="165" t="str">
        <f>I36</f>
        <v/>
      </c>
      <c r="F38" s="122" t="s">
        <v>15</v>
      </c>
      <c r="G38" s="123"/>
      <c r="H38" s="135"/>
      <c r="I38" s="165" t="str">
        <f>IF(SUM(C8:C32)&gt;0,(C38-E38),"")</f>
        <v/>
      </c>
      <c r="J38" s="153" t="s">
        <v>99</v>
      </c>
      <c r="K38" s="135"/>
    </row>
    <row r="39" spans="2:14" s="135" customFormat="1" ht="20.25" customHeight="1" x14ac:dyDescent="0.15">
      <c r="C39" s="135" t="s">
        <v>9</v>
      </c>
      <c r="E39" s="135" t="s">
        <v>10</v>
      </c>
      <c r="G39" s="166"/>
      <c r="K39" s="167"/>
      <c r="L39" s="167"/>
      <c r="M39" s="167"/>
    </row>
    <row r="40" spans="2:14" s="135" customFormat="1" x14ac:dyDescent="0.15">
      <c r="G40" s="166"/>
      <c r="K40" s="168" t="s">
        <v>49</v>
      </c>
      <c r="L40" s="169"/>
      <c r="M40" s="170"/>
    </row>
    <row r="41" spans="2:14" ht="21" thickBot="1" x14ac:dyDescent="0.2">
      <c r="C41" s="165" t="str">
        <f>E33</f>
        <v/>
      </c>
      <c r="D41" s="122" t="s">
        <v>14</v>
      </c>
      <c r="E41" s="165" t="str">
        <f>M33</f>
        <v/>
      </c>
      <c r="F41" s="122" t="s">
        <v>15</v>
      </c>
      <c r="G41" s="171" t="str">
        <f>IF(SUM(C8:C32)&gt;0,(C41-E41),"")</f>
        <v/>
      </c>
      <c r="H41" s="122" t="s">
        <v>98</v>
      </c>
      <c r="I41" s="165" t="str">
        <f>IF(SUM(C8:C32)&gt;0,(-G41*0.15),"")</f>
        <v/>
      </c>
      <c r="J41" s="192" t="s">
        <v>21</v>
      </c>
      <c r="K41" s="173" t="s">
        <v>96</v>
      </c>
      <c r="L41" s="174"/>
      <c r="M41" s="175"/>
    </row>
    <row r="42" spans="2:14" s="135" customFormat="1" x14ac:dyDescent="0.15">
      <c r="C42" s="135" t="s">
        <v>9</v>
      </c>
      <c r="E42" s="135" t="s">
        <v>12</v>
      </c>
      <c r="G42" s="135" t="s">
        <v>16</v>
      </c>
      <c r="H42" s="122"/>
      <c r="K42" s="176" t="s">
        <v>97</v>
      </c>
      <c r="L42" s="127"/>
      <c r="M42" s="177"/>
    </row>
    <row r="43" spans="2:14" s="135" customFormat="1" x14ac:dyDescent="0.15">
      <c r="H43" s="122"/>
    </row>
    <row r="44" spans="2:14" ht="21" thickBot="1" x14ac:dyDescent="0.2">
      <c r="H44" s="178"/>
      <c r="I44" s="165" t="str">
        <f>IF(SUM(C8:C32)&gt;0,(I38+I41),"")</f>
        <v/>
      </c>
      <c r="J44" s="178" t="s">
        <v>15</v>
      </c>
      <c r="K44" s="153" t="s">
        <v>18</v>
      </c>
    </row>
    <row r="45" spans="2:14" x14ac:dyDescent="0.15">
      <c r="B45" s="179"/>
      <c r="C45" s="179"/>
      <c r="D45" s="179"/>
      <c r="E45" s="179"/>
      <c r="F45" s="179"/>
      <c r="G45" s="179"/>
      <c r="H45" s="179"/>
      <c r="I45" s="179"/>
      <c r="J45" s="179"/>
      <c r="K45" s="181"/>
      <c r="L45" s="179"/>
      <c r="M45" s="179"/>
    </row>
    <row r="46" spans="2:14" ht="21" thickBot="1" x14ac:dyDescent="0.2">
      <c r="B46" s="183" t="s">
        <v>100</v>
      </c>
      <c r="C46" s="184"/>
      <c r="D46" s="184"/>
      <c r="E46" s="184"/>
      <c r="F46" s="184"/>
      <c r="G46" s="184"/>
      <c r="H46" s="186"/>
      <c r="I46" s="187">
        <f>IF(Friday!I44&gt;=0,0,Friday!I44)</f>
        <v>0</v>
      </c>
      <c r="J46" s="186" t="s">
        <v>14</v>
      </c>
      <c r="K46" s="183" t="s">
        <v>19</v>
      </c>
      <c r="L46" s="184"/>
      <c r="M46" s="191"/>
    </row>
    <row r="47" spans="2:14" x14ac:dyDescent="0.15">
      <c r="B47" s="184"/>
      <c r="C47" s="184"/>
      <c r="D47" s="184"/>
      <c r="E47" s="184"/>
      <c r="F47" s="184"/>
      <c r="G47" s="184"/>
      <c r="H47" s="184"/>
      <c r="I47" s="184"/>
      <c r="J47" s="184"/>
      <c r="K47" s="183"/>
      <c r="L47" s="184"/>
      <c r="M47" s="184"/>
    </row>
    <row r="48" spans="2:14" ht="21" thickBot="1" x14ac:dyDescent="0.2">
      <c r="B48" s="184"/>
      <c r="C48" s="184"/>
      <c r="D48" s="184"/>
      <c r="E48" s="184"/>
      <c r="F48" s="184"/>
      <c r="G48" s="184"/>
      <c r="H48" s="186"/>
      <c r="I48" s="187" t="str">
        <f>IF(SUM(C8:C32)&gt;0,(I44+I46),"")</f>
        <v/>
      </c>
      <c r="J48" s="186" t="s">
        <v>15</v>
      </c>
      <c r="K48" s="188" t="s">
        <v>20</v>
      </c>
      <c r="L48" s="184"/>
      <c r="M48" s="184"/>
    </row>
  </sheetData>
  <sheetProtection sheet="1" objects="1" scenarios="1" selectLockedCells="1" selectUnlockedCells="1"/>
  <customSheetViews>
    <customSheetView guid="{53395258-DBAA-429A-AE83-555B9B9DE7B8}" showGridLines="0" fitToPage="1" topLeftCell="A10">
      <selection activeCell="I39" sqref="I39"/>
      <pageMargins left="0.75" right="0.75" top="1" bottom="1" header="0.5" footer="0.5"/>
      <pageSetup scale="46" orientation="landscape" r:id="rId1"/>
      <headerFooter alignWithMargins="0"/>
    </customSheetView>
  </customSheetViews>
  <mergeCells count="10">
    <mergeCell ref="K6:K7"/>
    <mergeCell ref="L6:L7"/>
    <mergeCell ref="M6:M7"/>
    <mergeCell ref="B5:B7"/>
    <mergeCell ref="F5:F7"/>
    <mergeCell ref="G5:G7"/>
    <mergeCell ref="I5:I7"/>
    <mergeCell ref="C6:C7"/>
    <mergeCell ref="D6:D7"/>
    <mergeCell ref="E6:E7"/>
  </mergeCells>
  <phoneticPr fontId="2" type="noConversion"/>
  <pageMargins left="0.75" right="0.75" top="1" bottom="1" header="0.5" footer="0.5"/>
  <pageSetup scale="46"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Instructions</vt:lpstr>
      <vt:lpstr>Float</vt:lpstr>
      <vt:lpstr>Daily Data</vt:lpstr>
      <vt:lpstr>Monday</vt:lpstr>
      <vt:lpstr>Tuesday</vt:lpstr>
      <vt:lpstr>Wednesday</vt:lpstr>
      <vt:lpstr>Thursday</vt:lpstr>
      <vt:lpstr>Friday</vt:lpstr>
      <vt:lpstr>Saturday</vt:lpstr>
      <vt:lpstr>Sunday</vt:lpstr>
      <vt:lpstr>Weekly Summary</vt:lpstr>
      <vt:lpstr>date</vt:lpstr>
      <vt:lpstr>Friday!Print_Area</vt:lpstr>
      <vt:lpstr>Monday!Print_Area</vt:lpstr>
      <vt:lpstr>Saturday!Print_Area</vt:lpstr>
      <vt:lpstr>Sunday!Print_Area</vt:lpstr>
      <vt:lpstr>Thursday!Print_Area</vt:lpstr>
      <vt:lpstr>Tuesday!Print_Area</vt:lpstr>
      <vt:lpstr>Wednesday!Print_Area</vt:lpstr>
      <vt:lpstr>'Weekly Summary'!Print_Area</vt:lpstr>
    </vt:vector>
  </TitlesOfParts>
  <Company>Alberta Gaming and Liquor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Langford</dc:creator>
  <cp:lastModifiedBy>Katy VanPetten</cp:lastModifiedBy>
  <cp:lastPrinted>2013-04-17T22:01:44Z</cp:lastPrinted>
  <dcterms:created xsi:type="dcterms:W3CDTF">2003-09-02T18:27:07Z</dcterms:created>
  <dcterms:modified xsi:type="dcterms:W3CDTF">2021-10-25T22:08:09Z</dcterms:modified>
</cp:coreProperties>
</file>